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820" windowHeight="6210" tabRatio="682" activeTab="8"/>
  </bookViews>
  <sheets>
    <sheet name="空白黏存單" sheetId="1" r:id="rId1"/>
    <sheet name="經常門(一般性)" sheetId="2" r:id="rId2"/>
    <sheet name="資本門" sheetId="3" r:id="rId3"/>
    <sheet name="請示單附表" sheetId="4" r:id="rId4"/>
    <sheet name="兼課鐘點費" sheetId="5" r:id="rId5"/>
    <sheet name="薪資清冊" sheetId="6" r:id="rId6"/>
    <sheet name="兼課鐘點費-自制清冊版" sheetId="7" r:id="rId7"/>
    <sheet name="出席費.外(內)聘鐘點費" sheetId="8" r:id="rId8"/>
    <sheet name="個人領據" sheetId="9" r:id="rId9"/>
    <sheet name="支出證明單" sheetId="10" r:id="rId10"/>
    <sheet name="支出科目分攤表" sheetId="11" r:id="rId11"/>
    <sheet name="分期付款表" sheetId="12" r:id="rId12"/>
    <sheet name="科目機關分攤表" sheetId="13" r:id="rId13"/>
  </sheets>
  <definedNames>
    <definedName name="_xlnm.Print_Area" localSheetId="11">'分期付款表'!$A$1:$W$54</definedName>
    <definedName name="_xlnm.Print_Area" localSheetId="10">'支出科目分攤表'!$A$1:$W$55</definedName>
    <definedName name="_xlnm.Print_Area" localSheetId="9">'支出證明單'!$A$1:$W$54</definedName>
    <definedName name="_xlnm.Print_Area" localSheetId="7">'出席費.外(內)聘鐘點費'!$A$1:$W$58</definedName>
    <definedName name="_xlnm.Print_Area" localSheetId="0">'空白黏存單'!$A$1:$W$23</definedName>
    <definedName name="_xlnm.Print_Area" localSheetId="12">'科目機關分攤表'!$A$1:$W$55</definedName>
    <definedName name="_xlnm.Print_Area" localSheetId="8">'個人領據'!$A$1:$W$57</definedName>
    <definedName name="_xlnm.Print_Area" localSheetId="4">'兼課鐘點費'!$A$1:$W$57</definedName>
    <definedName name="_xlnm.Print_Area" localSheetId="6">'兼課鐘點費-自制清冊版'!$A$1:$W$57</definedName>
    <definedName name="_xlnm.Print_Area" localSheetId="1">'經常門(一般性)'!$A$1:$W$51</definedName>
    <definedName name="_xlnm.Print_Area" localSheetId="2">'資本門'!$A$1:$W$51</definedName>
    <definedName name="_xlnm.Print_Area" localSheetId="3">'請示單附表'!$A$1:$N$19</definedName>
    <definedName name="_xlnm.Print_Area" localSheetId="5">'薪資清冊'!$A$1:$W$64</definedName>
  </definedNames>
  <calcPr fullCalcOnLoad="1"/>
</workbook>
</file>

<file path=xl/comments1.xml><?xml version="1.0" encoding="utf-8"?>
<comments xmlns="http://schemas.openxmlformats.org/spreadsheetml/2006/main">
  <authors>
    <author>useratq</author>
  </authors>
  <commentList>
    <comment ref="U15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10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11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12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13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5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6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7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8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comments9.xml><?xml version="1.0" encoding="utf-8"?>
<comments xmlns="http://schemas.openxmlformats.org/spreadsheetml/2006/main">
  <authors>
    <author>useratq</author>
  </authors>
  <commentList>
    <comment ref="U43" authorId="0">
      <text>
        <r>
          <rPr>
            <sz val="12"/>
            <rFont val="細明體"/>
            <family val="3"/>
          </rPr>
          <t>請蓋墊付人職章或用原子筆書寫墊付人姓名。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勿用鉛筆</t>
        </r>
        <r>
          <rPr>
            <sz val="12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<sst xmlns="http://schemas.openxmlformats.org/spreadsheetml/2006/main" count="1021" uniqueCount="210">
  <si>
    <t>付款方式</t>
  </si>
  <si>
    <t>附件</t>
  </si>
  <si>
    <t>數量</t>
  </si>
  <si>
    <t>單位</t>
  </si>
  <si>
    <t>單價</t>
  </si>
  <si>
    <t>用  途  說  明  (  代  簽  呈  )</t>
  </si>
  <si>
    <t>校  長  批  示</t>
  </si>
  <si>
    <t>已付金額</t>
  </si>
  <si>
    <t>經
費
來
源</t>
  </si>
  <si>
    <t>會計科目</t>
  </si>
  <si>
    <t>會計室</t>
  </si>
  <si>
    <t>總計</t>
  </si>
  <si>
    <t>預估金額</t>
  </si>
  <si>
    <t>裝訂處</t>
  </si>
  <si>
    <t>※請優先採購綠色環保產品。</t>
  </si>
  <si>
    <t>辦公(事務)用品</t>
  </si>
  <si>
    <t>簽證編號</t>
  </si>
  <si>
    <t>動支預備金</t>
  </si>
  <si>
    <t>預撥經費</t>
  </si>
  <si>
    <t>週轉金</t>
  </si>
  <si>
    <t>憑證
編號</t>
  </si>
  <si>
    <t>預算年度</t>
  </si>
  <si>
    <t>預算科目</t>
  </si>
  <si>
    <t>億</t>
  </si>
  <si>
    <t>萬</t>
  </si>
  <si>
    <t>千</t>
  </si>
  <si>
    <t>百</t>
  </si>
  <si>
    <t>十</t>
  </si>
  <si>
    <t>元</t>
  </si>
  <si>
    <t>金額</t>
  </si>
  <si>
    <t>用途說明</t>
  </si>
  <si>
    <t>收件日期</t>
  </si>
  <si>
    <t>會辦單位</t>
  </si>
  <si>
    <t>傳票編號</t>
  </si>
  <si>
    <t>1.不同工作計畫或用途別之原始憑證及發票請勿混合黏貼。</t>
  </si>
  <si>
    <t>說明：</t>
  </si>
  <si>
    <t>3.簽署欄位依職稱大小，「由上而下，由左而右」。</t>
  </si>
  <si>
    <t>2.對不同工作計畫或用途別之原始憑證及發票請勿混合黏貼。單據黏貼時，
  請按憑證黏貼線由左邊至右對齊，面積大者在下，小者在上，由上而下黏
  貼整齊，每張發票之間距離約0.5公分，並以10張為限。</t>
  </si>
  <si>
    <t>(黏  貼  憑  證  線)</t>
  </si>
  <si>
    <t>專款</t>
  </si>
  <si>
    <t>品名及規格</t>
  </si>
  <si>
    <t xml:space="preserve">□ 預(暫)付
□ </t>
  </si>
  <si>
    <t>採購項目</t>
  </si>
  <si>
    <t>申請單位(處/室)</t>
  </si>
  <si>
    <t>可否，陳請核示。</t>
  </si>
  <si>
    <t>超過原設經費請示單品項時改用本表繕打明細，
可依需要增減，總計金額設定為自動計算無需再繕打，完成後浮貼於經費請示單，但為利背面粘貼單金額自動顯示，仍請於原設經費請示單品項總價打入總金額，請檢查金額是否相符，使用如有問題，請連繫會計室協助</t>
  </si>
  <si>
    <t xml:space="preserve">    上列款項業已全數收訖，無訛。</t>
  </si>
  <si>
    <t>月</t>
  </si>
  <si>
    <t>用  途  說  明  (  代  簽  呈  )</t>
  </si>
  <si>
    <t>經
費
來
源</t>
  </si>
  <si>
    <t>付款方式</t>
  </si>
  <si>
    <t xml:space="preserve">□ 預(暫)付
□ </t>
  </si>
  <si>
    <t>專款</t>
  </si>
  <si>
    <t>附件</t>
  </si>
  <si>
    <t>會計科目</t>
  </si>
  <si>
    <t>會計室</t>
  </si>
  <si>
    <t>校  長  批  示</t>
  </si>
  <si>
    <t>科目</t>
  </si>
  <si>
    <t>編號</t>
  </si>
  <si>
    <t>計畫名稱</t>
  </si>
  <si>
    <t>用途別科目名稱</t>
  </si>
  <si>
    <t>總金額：</t>
  </si>
  <si>
    <t>說明</t>
  </si>
  <si>
    <t>備註</t>
  </si>
  <si>
    <t>合計</t>
  </si>
  <si>
    <t>支出科目分攤表</t>
  </si>
  <si>
    <t>截至上次已付金額</t>
  </si>
  <si>
    <t>本次付款金額</t>
  </si>
  <si>
    <t>未付金額</t>
  </si>
  <si>
    <t>1.□訂有契約  □未訂契約 。</t>
  </si>
  <si>
    <r>
      <t>2.第</t>
    </r>
    <r>
      <rPr>
        <u val="single"/>
        <sz val="14"/>
        <rFont val="標楷體"/>
        <family val="4"/>
      </rPr>
      <t xml:space="preserve">    </t>
    </r>
    <r>
      <rPr>
        <sz val="14"/>
        <rFont val="標楷體"/>
        <family val="4"/>
      </rPr>
      <t>次付款。</t>
    </r>
  </si>
  <si>
    <t>應付總額</t>
  </si>
  <si>
    <t>支出證明單</t>
  </si>
  <si>
    <t>受領人</t>
  </si>
  <si>
    <t>姓名或
名稱</t>
  </si>
  <si>
    <t>國民身分證或營利事業統一編號</t>
  </si>
  <si>
    <t>地
址</t>
  </si>
  <si>
    <t>貨物名稱廠牌規格或支出事由</t>
  </si>
  <si>
    <t>單位
數量</t>
  </si>
  <si>
    <t>實付金額</t>
  </si>
  <si>
    <t>不能取得
單據原因</t>
  </si>
  <si>
    <t>經手人</t>
  </si>
  <si>
    <t>(特別費支用人)</t>
  </si>
  <si>
    <t>附註：</t>
  </si>
  <si>
    <t>1.本表由承辦單位人員依據實際付款情形填列。</t>
  </si>
  <si>
    <t>2.機關在不牴觸本要點規定前提下，得依其業務特性及實際需要，酌予調整本表格式（如增列核章欄位等）或增加備註說明文字（如註明契約副本或抄本存放處所等）。</t>
  </si>
  <si>
    <t>1.本表由承辦單位人員依據相關支出科目分攤支付款項填列。</t>
  </si>
  <si>
    <t>2.機關在不牴觸本要點規定前提下，得依其業務特性及實際需要，酌予調整本表格式（如增列核章欄位等）或增加備註說明文字（如註明原始憑證存放處所等）。</t>
  </si>
  <si>
    <t>支出機關分攤表</t>
  </si>
  <si>
    <t>分攤機關名稱</t>
  </si>
  <si>
    <t>分攤基準</t>
  </si>
  <si>
    <t>分攤金額</t>
  </si>
  <si>
    <t>1.本表由承辦單位人員依據相關支出機關分攤支付款項填列。</t>
  </si>
  <si>
    <t>2.機關在不牴觸本要點規定前提下，得依其業務特性及實際需要，酌予調整本表格式（如增列核章欄位等）。</t>
  </si>
  <si>
    <t>會辦單位</t>
  </si>
  <si>
    <t>經辦單位</t>
  </si>
  <si>
    <t>驗收或證明</t>
  </si>
  <si>
    <t>會計單位</t>
  </si>
  <si>
    <t>基金主持人
或授權代簽人</t>
  </si>
  <si>
    <t>出納零用金支付紀錄</t>
  </si>
  <si>
    <t>已登列所得</t>
  </si>
  <si>
    <t>已登列財產(物品)</t>
  </si>
  <si>
    <t>已墊付</t>
  </si>
  <si>
    <t>分批(期)付款表</t>
  </si>
  <si>
    <t>1.受領人為機關或支付機關已有留存受領人資料者，得免記其身分證明文件字號或統一編號。</t>
  </si>
  <si>
    <t>2.若具合法支付事實，但因特殊情形無法取得支出憑證，且本機關人員確已先行代墊款項者，「姓名或名稱」欄可填寫本機關實際支付款項人員之姓名。</t>
  </si>
  <si>
    <t>3.依行政院95年12月29日院授主忠字第0950007913號函規定，特別費因特殊情形，不能取得支出憑證者，應由經手人開具支出證明單，書明不能取得原因，並經支用人（即首長、副首長等人員）核（簽）章後，據以請款。</t>
  </si>
  <si>
    <t>4.特別費支用人核（簽）章欄位，僅於特別費因特殊情形，不能取得支出憑證而開具支出證明單時，由支用人核（簽）章適用，故特加列括號註明。</t>
  </si>
  <si>
    <t>5.機關在不牴觸本要點規定前提下，得依其業務特性及實際需要，酌予調整證明單格式（如增列其他載明事項）。</t>
  </si>
  <si>
    <t>業務計畫</t>
  </si>
  <si>
    <t>國民教育計畫</t>
  </si>
  <si>
    <t>工作計畫</t>
  </si>
  <si>
    <t>用途別</t>
  </si>
  <si>
    <t>簽證編號：                
簽證金額：</t>
  </si>
  <si>
    <t>總計</t>
  </si>
  <si>
    <t>品名及規格</t>
  </si>
  <si>
    <t>單位</t>
  </si>
  <si>
    <t>數量</t>
  </si>
  <si>
    <t>單價</t>
  </si>
  <si>
    <t>預估金額</t>
  </si>
  <si>
    <t>輸入底色處</t>
  </si>
  <si>
    <t>公付補充健保費</t>
  </si>
  <si>
    <t>式</t>
  </si>
  <si>
    <t>輸入底色處</t>
  </si>
  <si>
    <t>支</t>
  </si>
  <si>
    <t>基隆市地方教育發展基金-隆聖國民小學動支經費請示單</t>
  </si>
  <si>
    <t xml:space="preserve">年度預算     </t>
  </si>
  <si>
    <t>國民小學教育</t>
  </si>
  <si>
    <t>基隆市地方教育發展基金-隆聖國民小學原始憑證黏存單</t>
  </si>
  <si>
    <t>V</t>
  </si>
  <si>
    <t>建築及設備計畫</t>
  </si>
  <si>
    <t>其他設備</t>
  </si>
  <si>
    <t>購置雜項設備</t>
  </si>
  <si>
    <t>總務處</t>
  </si>
  <si>
    <t>印表機碳粉</t>
  </si>
  <si>
    <t>總處務印表機碳粉2支</t>
  </si>
  <si>
    <t>總務處打孔機1台</t>
  </si>
  <si>
    <t>講課鐘點、稿費、出席審查及查詢費</t>
  </si>
  <si>
    <t>112學年度第1學期交通安全教育宣導-外聘鐘點費
9/5(10:00-11:00)</t>
  </si>
  <si>
    <t>中      華      民      國          年       月        日</t>
  </si>
  <si>
    <t>單位：新臺幣元</t>
  </si>
  <si>
    <t>基隆市安樂區隆聖國民小學</t>
  </si>
  <si>
    <t>月份</t>
  </si>
  <si>
    <t>年度</t>
  </si>
  <si>
    <t>所屬年度月份：</t>
  </si>
  <si>
    <t>應付代收款</t>
  </si>
  <si>
    <t>國民教育計畫-國民小學教育</t>
  </si>
  <si>
    <t>承辦單位：                   主辦會計：                       機關首長：</t>
  </si>
  <si>
    <t>申請單位</t>
  </si>
  <si>
    <t>採購單位</t>
  </si>
  <si>
    <t>預算控管：</t>
  </si>
  <si>
    <t>4.機關依其業務特性及實際需要，有自行設計使用者之必要時，得從其規定
  格式，惟不得牴觸相關法令規定。</t>
  </si>
  <si>
    <t>應付金額
(A)</t>
  </si>
  <si>
    <t>□</t>
  </si>
  <si>
    <t>移送零用金支付</t>
  </si>
  <si>
    <t xml:space="preserve">      此致    基隆市隆聖國民小學</t>
  </si>
  <si>
    <t>年</t>
  </si>
  <si>
    <t>日</t>
  </si>
  <si>
    <t>時間</t>
  </si>
  <si>
    <t>節數</t>
  </si>
  <si>
    <t>鐘點費</t>
  </si>
  <si>
    <t>內容</t>
  </si>
  <si>
    <t>印領清冊</t>
  </si>
  <si>
    <r>
      <t>免核章：
  □同申請單位（自行採購）
　</t>
    </r>
    <r>
      <rPr>
        <sz val="12"/>
        <rFont val="新細明體"/>
        <family val="1"/>
      </rPr>
      <t>□</t>
    </r>
    <r>
      <rPr>
        <sz val="12"/>
        <rFont val="標楷體"/>
        <family val="4"/>
      </rPr>
      <t>非屬採購案之支出款項</t>
    </r>
  </si>
  <si>
    <t>兼職人員酬金</t>
  </si>
  <si>
    <t>教導處</t>
  </si>
  <si>
    <t>112/09代導減授課鐘點費</t>
  </si>
  <si>
    <r>
      <t>免核章：
  □同申請單位（自行採購）
　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非屬採購案之支出款項</t>
    </r>
  </si>
  <si>
    <t>自付勞保費
(B)</t>
  </si>
  <si>
    <r>
      <t>公付補充保費
(</t>
    </r>
    <r>
      <rPr>
        <b/>
        <sz val="10"/>
        <color indexed="10"/>
        <rFont val="標楷體"/>
        <family val="4"/>
      </rPr>
      <t>代支出證明單</t>
    </r>
    <r>
      <rPr>
        <sz val="10"/>
        <rFont val="標楷體"/>
        <family val="4"/>
      </rPr>
      <t>)
(D)</t>
    </r>
  </si>
  <si>
    <t>實付金額
(A-B-C)</t>
  </si>
  <si>
    <t>自付健保費
(C)</t>
  </si>
  <si>
    <t>核銷應計金額
(A+D)</t>
  </si>
  <si>
    <r>
      <t>身分證字號：</t>
    </r>
    <r>
      <rPr>
        <sz val="20"/>
        <rFont val="標楷體"/>
        <family val="4"/>
      </rPr>
      <t xml:space="preserve">□□□□□□□□□□  </t>
    </r>
    <r>
      <rPr>
        <sz val="12"/>
        <rFont val="標楷體"/>
        <family val="4"/>
      </rPr>
      <t>具領人：</t>
    </r>
    <r>
      <rPr>
        <u val="single"/>
        <sz val="12"/>
        <rFont val="標楷體"/>
        <family val="4"/>
      </rPr>
      <t xml:space="preserve">                     </t>
    </r>
    <r>
      <rPr>
        <sz val="12"/>
        <rFont val="標楷體"/>
        <family val="4"/>
      </rPr>
      <t xml:space="preserve">(簽章) </t>
    </r>
  </si>
  <si>
    <t>領               據</t>
  </si>
  <si>
    <t>戶籍地址：      市(縣)      區(市.鎮.鄉)       里            路(街)   段    巷   弄   號   樓</t>
  </si>
  <si>
    <r>
      <t>原始憑證黏附於
□支出傳票</t>
    </r>
    <r>
      <rPr>
        <u val="single"/>
        <sz val="11"/>
        <rFont val="標楷體"/>
        <family val="4"/>
      </rPr>
      <t xml:space="preserve">    </t>
    </r>
    <r>
      <rPr>
        <sz val="11"/>
        <rFont val="標楷體"/>
        <family val="4"/>
      </rPr>
      <t>號。        
□付款憑單</t>
    </r>
    <r>
      <rPr>
        <u val="single"/>
        <sz val="11"/>
        <rFont val="標楷體"/>
        <family val="4"/>
      </rPr>
      <t xml:space="preserve">    </t>
    </r>
    <r>
      <rPr>
        <sz val="11"/>
        <rFont val="標楷體"/>
        <family val="4"/>
      </rPr>
      <t xml:space="preserve">號。
</t>
    </r>
  </si>
  <si>
    <t>E108B1</t>
  </si>
  <si>
    <t>分擔員工保險費</t>
  </si>
  <si>
    <t>詳支出科目分攤表</t>
  </si>
  <si>
    <t>打孔機</t>
  </si>
  <si>
    <t>台</t>
  </si>
  <si>
    <t>代導減授課鐘點費</t>
  </si>
  <si>
    <t>月</t>
  </si>
  <si>
    <t>外聘鐘點費</t>
  </si>
  <si>
    <t>節</t>
  </si>
  <si>
    <t>○○○112年8月薪資清冊</t>
  </si>
  <si>
    <t>姓名</t>
  </si>
  <si>
    <t>應領薪資</t>
  </si>
  <si>
    <t>勞保</t>
  </si>
  <si>
    <t>健保</t>
  </si>
  <si>
    <t>勞退</t>
  </si>
  <si>
    <t>其他</t>
  </si>
  <si>
    <t>扣項小計</t>
  </si>
  <si>
    <t>實領金額</t>
  </si>
  <si>
    <r>
      <t>公付補充保費
(</t>
    </r>
    <r>
      <rPr>
        <b/>
        <sz val="7"/>
        <color indexed="10"/>
        <rFont val="標楷體"/>
        <family val="4"/>
      </rPr>
      <t>代支出證明單</t>
    </r>
    <r>
      <rPr>
        <sz val="7"/>
        <rFont val="標楷體"/>
        <family val="4"/>
      </rPr>
      <t>)</t>
    </r>
  </si>
  <si>
    <t>備註</t>
  </si>
  <si>
    <t>○○○</t>
  </si>
  <si>
    <t>合計</t>
  </si>
  <si>
    <t>承辦單位：</t>
  </si>
  <si>
    <t>會計室：</t>
  </si>
  <si>
    <t>校長：</t>
  </si>
  <si>
    <t>公庫撥款收入</t>
  </si>
  <si>
    <t>出    納：</t>
  </si>
  <si>
    <t>9月公庫撥款收入數</t>
  </si>
  <si>
    <t>領    據</t>
  </si>
  <si>
    <t>茲領</t>
  </si>
  <si>
    <t>新臺幣：</t>
  </si>
  <si>
    <t>戶籍地址：       市(縣)        區(市.鎮.鄉)          里            路(街)    段     巷    弄    號    樓</t>
  </si>
  <si>
    <t>銀行(郵局)代碼：      局號：                    帳號：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</si>
</sst>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[DBNum2][$-404]General&quot;元整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ggge&quot;年&quot;m&quot;月&quot;d&quot;日&quot;;@"/>
    <numFmt numFmtId="183" formatCode="[DBNum2][$-404]General"/>
    <numFmt numFmtId="184" formatCode="00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2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u val="single"/>
      <sz val="12"/>
      <name val="標楷體"/>
      <family val="4"/>
    </font>
    <font>
      <b/>
      <u val="single"/>
      <sz val="20"/>
      <name val="標楷體"/>
      <family val="4"/>
    </font>
    <font>
      <b/>
      <sz val="16"/>
      <name val="標楷體"/>
      <family val="4"/>
    </font>
    <font>
      <sz val="20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u val="single"/>
      <sz val="14"/>
      <name val="標楷體"/>
      <family val="4"/>
    </font>
    <font>
      <b/>
      <sz val="12"/>
      <name val="標楷體"/>
      <family val="4"/>
    </font>
    <font>
      <b/>
      <sz val="10"/>
      <color indexed="10"/>
      <name val="標楷體"/>
      <family val="4"/>
    </font>
    <font>
      <u val="single"/>
      <sz val="11"/>
      <name val="標楷體"/>
      <family val="4"/>
    </font>
    <font>
      <sz val="7"/>
      <name val="標楷體"/>
      <family val="4"/>
    </font>
    <font>
      <b/>
      <sz val="7"/>
      <color indexed="10"/>
      <name val="標楷體"/>
      <family val="4"/>
    </font>
    <font>
      <sz val="12"/>
      <name val="細明體"/>
      <family val="3"/>
    </font>
    <font>
      <sz val="12"/>
      <name val="Tahoma"/>
      <family val="2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20"/>
      <color indexed="10"/>
      <name val="標楷體"/>
      <family val="4"/>
    </font>
    <font>
      <sz val="33"/>
      <color indexed="10"/>
      <name val="標楷體"/>
      <family val="4"/>
    </font>
    <font>
      <sz val="3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20"/>
      <color rgb="FFFF0000"/>
      <name val="標楷體"/>
      <family val="4"/>
    </font>
    <font>
      <sz val="33"/>
      <color rgb="FFFF0000"/>
      <name val="標楷體"/>
      <family val="4"/>
    </font>
    <font>
      <sz val="36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3" borderId="13" xfId="0" applyFont="1" applyFill="1" applyBorder="1" applyAlignment="1">
      <alignment horizontal="left" vertical="center" wrapText="1"/>
    </xf>
    <xf numFmtId="0" fontId="3" fillId="23" borderId="14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38" fontId="3" fillId="23" borderId="11" xfId="0" applyNumberFormat="1" applyFont="1" applyFill="1" applyBorder="1" applyAlignment="1">
      <alignment horizontal="right" vertical="center" wrapText="1"/>
    </xf>
    <xf numFmtId="38" fontId="3" fillId="23" borderId="14" xfId="0" applyNumberFormat="1" applyFont="1" applyFill="1" applyBorder="1" applyAlignment="1">
      <alignment horizontal="right" vertical="center" wrapText="1"/>
    </xf>
    <xf numFmtId="0" fontId="3" fillId="23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3" borderId="12" xfId="0" applyFont="1" applyFill="1" applyBorder="1" applyAlignment="1">
      <alignment horizontal="center" vertical="center"/>
    </xf>
    <xf numFmtId="184" fontId="3" fillId="23" borderId="12" xfId="0" applyNumberFormat="1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8" xfId="0" applyNumberFormat="1" applyFont="1" applyFill="1" applyBorder="1" applyAlignment="1">
      <alignment horizontal="right" vertical="center" wrapText="1"/>
    </xf>
    <xf numFmtId="38" fontId="0" fillId="0" borderId="19" xfId="0" applyNumberForma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0" xfId="0" applyFont="1" applyBorder="1" applyAlignment="1">
      <alignment horizont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6" fontId="7" fillId="0" borderId="10" xfId="0" applyNumberFormat="1" applyFont="1" applyBorder="1" applyAlignment="1">
      <alignment vertical="top" wrapText="1"/>
    </xf>
    <xf numFmtId="6" fontId="7" fillId="0" borderId="27" xfId="0" applyNumberFormat="1" applyFont="1" applyBorder="1" applyAlignment="1">
      <alignment vertical="top" wrapText="1"/>
    </xf>
    <xf numFmtId="6" fontId="7" fillId="0" borderId="28" xfId="0" applyNumberFormat="1" applyFont="1" applyBorder="1" applyAlignment="1">
      <alignment vertical="top" wrapText="1"/>
    </xf>
    <xf numFmtId="6" fontId="7" fillId="0" borderId="22" xfId="0" applyNumberFormat="1" applyFont="1" applyBorder="1" applyAlignment="1">
      <alignment vertical="top" wrapText="1"/>
    </xf>
    <xf numFmtId="6" fontId="7" fillId="0" borderId="0" xfId="0" applyNumberFormat="1" applyFont="1" applyBorder="1" applyAlignment="1">
      <alignment vertical="top" wrapText="1"/>
    </xf>
    <xf numFmtId="6" fontId="7" fillId="0" borderId="23" xfId="0" applyNumberFormat="1" applyFont="1" applyBorder="1" applyAlignment="1">
      <alignment vertical="top" wrapText="1"/>
    </xf>
    <xf numFmtId="6" fontId="7" fillId="0" borderId="24" xfId="0" applyNumberFormat="1" applyFont="1" applyBorder="1" applyAlignment="1">
      <alignment vertical="top" wrapText="1"/>
    </xf>
    <xf numFmtId="6" fontId="7" fillId="0" borderId="25" xfId="0" applyNumberFormat="1" applyFont="1" applyBorder="1" applyAlignment="1">
      <alignment vertical="top" wrapText="1"/>
    </xf>
    <xf numFmtId="6" fontId="7" fillId="0" borderId="2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32" xfId="0" applyFont="1" applyBorder="1" applyAlignment="1">
      <alignment horizontal="distributed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3" fillId="0" borderId="3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" fillId="0" borderId="32" xfId="0" applyFont="1" applyBorder="1" applyAlignment="1">
      <alignment wrapText="1"/>
    </xf>
    <xf numFmtId="176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38" fontId="3" fillId="23" borderId="11" xfId="0" applyNumberFormat="1" applyFont="1" applyFill="1" applyBorder="1" applyAlignment="1">
      <alignment vertical="center" wrapText="1"/>
    </xf>
    <xf numFmtId="38" fontId="3" fillId="23" borderId="14" xfId="0" applyNumberFormat="1" applyFont="1" applyFill="1" applyBorder="1" applyAlignment="1">
      <alignment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3" fillId="23" borderId="13" xfId="0" applyFont="1" applyFill="1" applyBorder="1" applyAlignment="1">
      <alignment horizontal="left" vertical="center" wrapText="1"/>
    </xf>
    <xf numFmtId="0" fontId="3" fillId="23" borderId="14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38" fontId="3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0" fontId="3" fillId="23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35" xfId="0" applyFont="1" applyBorder="1" applyAlignment="1">
      <alignment shrinkToFit="1"/>
    </xf>
    <xf numFmtId="0" fontId="12" fillId="0" borderId="39" xfId="0" applyFont="1" applyBorder="1" applyAlignment="1">
      <alignment vertical="center" shrinkToFit="1"/>
    </xf>
    <xf numFmtId="0" fontId="12" fillId="0" borderId="39" xfId="0" applyFont="1" applyBorder="1" applyAlignment="1">
      <alignment shrinkToFit="1"/>
    </xf>
    <xf numFmtId="0" fontId="3" fillId="0" borderId="14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0" fillId="0" borderId="46" xfId="0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23" borderId="5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" fillId="23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3" borderId="10" xfId="0" applyFont="1" applyFill="1" applyBorder="1" applyAlignment="1">
      <alignment vertical="top" wrapText="1"/>
    </xf>
    <xf numFmtId="0" fontId="3" fillId="23" borderId="27" xfId="0" applyFont="1" applyFill="1" applyBorder="1" applyAlignment="1">
      <alignment vertical="top" wrapText="1"/>
    </xf>
    <xf numFmtId="0" fontId="3" fillId="23" borderId="55" xfId="0" applyFont="1" applyFill="1" applyBorder="1" applyAlignment="1">
      <alignment vertical="top" wrapText="1"/>
    </xf>
    <xf numFmtId="0" fontId="3" fillId="23" borderId="22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" fillId="23" borderId="56" xfId="0" applyFont="1" applyFill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distributed" wrapText="1"/>
    </xf>
    <xf numFmtId="0" fontId="3" fillId="0" borderId="46" xfId="0" applyFont="1" applyBorder="1" applyAlignment="1">
      <alignment horizontal="center" vertical="distributed" wrapTex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59" xfId="0" applyFont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7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5" fillId="23" borderId="11" xfId="0" applyFont="1" applyFill="1" applyBorder="1" applyAlignment="1">
      <alignment horizontal="center" vertical="top" wrapText="1"/>
    </xf>
    <xf numFmtId="0" fontId="0" fillId="23" borderId="13" xfId="0" applyFill="1" applyBorder="1" applyAlignment="1">
      <alignment vertical="top" wrapText="1"/>
    </xf>
    <xf numFmtId="0" fontId="0" fillId="23" borderId="14" xfId="0" applyFill="1" applyBorder="1" applyAlignment="1">
      <alignment vertical="top" wrapText="1"/>
    </xf>
    <xf numFmtId="0" fontId="9" fillId="23" borderId="11" xfId="0" applyFont="1" applyFill="1" applyBorder="1" applyAlignment="1">
      <alignment vertical="top" wrapText="1"/>
    </xf>
    <xf numFmtId="0" fontId="9" fillId="23" borderId="14" xfId="0" applyFont="1" applyFill="1" applyBorder="1" applyAlignment="1">
      <alignment vertical="top" wrapText="1"/>
    </xf>
    <xf numFmtId="38" fontId="5" fillId="0" borderId="11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5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wrapText="1"/>
    </xf>
    <xf numFmtId="38" fontId="5" fillId="0" borderId="11" xfId="0" applyNumberFormat="1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left" vertical="center" wrapText="1"/>
    </xf>
    <xf numFmtId="38" fontId="3" fillId="23" borderId="11" xfId="0" applyNumberFormat="1" applyFont="1" applyFill="1" applyBorder="1" applyAlignment="1">
      <alignment horizontal="right" vertical="center" wrapText="1"/>
    </xf>
    <xf numFmtId="38" fontId="3" fillId="23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distributed" vertical="center" wrapText="1"/>
    </xf>
    <xf numFmtId="0" fontId="3" fillId="0" borderId="51" xfId="0" applyFont="1" applyFill="1" applyBorder="1" applyAlignment="1">
      <alignment horizontal="distributed" vertical="center" wrapText="1"/>
    </xf>
    <xf numFmtId="0" fontId="3" fillId="0" borderId="52" xfId="0" applyFont="1" applyFill="1" applyBorder="1" applyAlignment="1">
      <alignment horizontal="distributed" vertical="center" wrapText="1"/>
    </xf>
    <xf numFmtId="0" fontId="0" fillId="0" borderId="60" xfId="0" applyFill="1" applyBorder="1" applyAlignment="1">
      <alignment horizontal="center" vertical="center" wrapText="1"/>
    </xf>
    <xf numFmtId="3" fontId="3" fillId="23" borderId="61" xfId="0" applyNumberFormat="1" applyFont="1" applyFill="1" applyBorder="1" applyAlignment="1">
      <alignment vertical="center" wrapText="1"/>
    </xf>
    <xf numFmtId="0" fontId="3" fillId="23" borderId="61" xfId="0" applyFont="1" applyFill="1" applyBorder="1" applyAlignment="1">
      <alignment vertical="center" wrapText="1"/>
    </xf>
    <xf numFmtId="38" fontId="3" fillId="23" borderId="61" xfId="0" applyNumberFormat="1" applyFont="1" applyFill="1" applyBorder="1" applyAlignment="1">
      <alignment vertical="center" wrapText="1"/>
    </xf>
    <xf numFmtId="38" fontId="3" fillId="0" borderId="61" xfId="0" applyNumberFormat="1" applyFont="1" applyFill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8" fontId="3" fillId="0" borderId="12" xfId="0" applyNumberFormat="1" applyFont="1" applyFill="1" applyBorder="1" applyAlignment="1">
      <alignment horizontal="right" vertical="center" wrapText="1"/>
    </xf>
    <xf numFmtId="0" fontId="3" fillId="23" borderId="43" xfId="0" applyFont="1" applyFill="1" applyBorder="1" applyAlignment="1">
      <alignment horizontal="center" vertical="center" wrapText="1"/>
    </xf>
    <xf numFmtId="38" fontId="3" fillId="23" borderId="12" xfId="0" applyNumberFormat="1" applyFont="1" applyFill="1" applyBorder="1" applyAlignment="1">
      <alignment horizontal="right" vertical="center" wrapText="1"/>
    </xf>
    <xf numFmtId="38" fontId="0" fillId="0" borderId="12" xfId="0" applyNumberFormat="1" applyBorder="1" applyAlignment="1">
      <alignment horizontal="right" vertical="center" wrapText="1"/>
    </xf>
    <xf numFmtId="38" fontId="3" fillId="0" borderId="42" xfId="0" applyNumberFormat="1" applyFont="1" applyFill="1" applyBorder="1" applyAlignment="1">
      <alignment horizontal="right" vertical="center" wrapText="1"/>
    </xf>
    <xf numFmtId="38" fontId="0" fillId="0" borderId="42" xfId="0" applyNumberFormat="1" applyFill="1" applyBorder="1" applyAlignment="1">
      <alignment horizontal="right" vertical="center" wrapText="1"/>
    </xf>
    <xf numFmtId="38" fontId="3" fillId="0" borderId="62" xfId="0" applyNumberFormat="1" applyFont="1" applyFill="1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64" xfId="0" applyFont="1" applyFill="1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38" fontId="3" fillId="23" borderId="21" xfId="0" applyNumberFormat="1" applyFont="1" applyFill="1" applyBorder="1" applyAlignment="1">
      <alignment horizontal="right" vertical="center" wrapText="1"/>
    </xf>
    <xf numFmtId="38" fontId="0" fillId="0" borderId="21" xfId="0" applyNumberFormat="1" applyBorder="1" applyAlignment="1">
      <alignment horizontal="right" vertical="center" wrapText="1"/>
    </xf>
    <xf numFmtId="0" fontId="3" fillId="23" borderId="4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23" borderId="38" xfId="0" applyFont="1" applyFill="1" applyBorder="1" applyAlignment="1">
      <alignment horizontal="center" vertical="center" wrapText="1"/>
    </xf>
    <xf numFmtId="0" fontId="3" fillId="23" borderId="39" xfId="0" applyFont="1" applyFill="1" applyBorder="1" applyAlignment="1">
      <alignment horizontal="center" vertical="center" wrapText="1"/>
    </xf>
    <xf numFmtId="0" fontId="3" fillId="23" borderId="6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23" borderId="37" xfId="0" applyFont="1" applyFill="1" applyBorder="1" applyAlignment="1">
      <alignment horizontal="left" vertical="center" wrapText="1"/>
    </xf>
    <xf numFmtId="0" fontId="3" fillId="23" borderId="0" xfId="0" applyFont="1" applyFill="1" applyBorder="1" applyAlignment="1">
      <alignment horizontal="left" vertical="center" wrapText="1"/>
    </xf>
    <xf numFmtId="0" fontId="3" fillId="23" borderId="56" xfId="0" applyFont="1" applyFill="1" applyBorder="1" applyAlignment="1">
      <alignment horizontal="left" vertical="center" wrapText="1"/>
    </xf>
    <xf numFmtId="0" fontId="4" fillId="23" borderId="37" xfId="0" applyFont="1" applyFill="1" applyBorder="1" applyAlignment="1">
      <alignment horizontal="left" vertical="center" wrapText="1"/>
    </xf>
    <xf numFmtId="0" fontId="4" fillId="23" borderId="0" xfId="0" applyFont="1" applyFill="1" applyBorder="1" applyAlignment="1">
      <alignment horizontal="left" vertical="center" wrapText="1"/>
    </xf>
    <xf numFmtId="0" fontId="4" fillId="23" borderId="56" xfId="0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77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left" vertical="center" wrapText="1"/>
    </xf>
    <xf numFmtId="0" fontId="0" fillId="23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vertical="center" wrapText="1"/>
    </xf>
    <xf numFmtId="0" fontId="3" fillId="23" borderId="12" xfId="0" applyFont="1" applyFill="1" applyBorder="1" applyAlignment="1">
      <alignment horizontal="distributed" vertical="center" wrapText="1"/>
    </xf>
    <xf numFmtId="38" fontId="3" fillId="23" borderId="12" xfId="0" applyNumberFormat="1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distributed" vertical="center" wrapText="1"/>
    </xf>
    <xf numFmtId="0" fontId="5" fillId="23" borderId="12" xfId="0" applyFont="1" applyFill="1" applyBorder="1" applyAlignment="1">
      <alignment horizontal="distributed" vertical="center" wrapText="1"/>
    </xf>
    <xf numFmtId="0" fontId="9" fillId="23" borderId="12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right" wrapText="1"/>
    </xf>
    <xf numFmtId="0" fontId="3" fillId="23" borderId="12" xfId="0" applyFont="1" applyFill="1" applyBorder="1" applyAlignment="1">
      <alignment horizontal="distributed" vertical="center" wrapText="1"/>
    </xf>
    <xf numFmtId="0" fontId="0" fillId="23" borderId="12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77" fontId="3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23" borderId="11" xfId="0" applyFont="1" applyFill="1" applyBorder="1" applyAlignment="1">
      <alignment horizontal="left" vertical="top" wrapText="1"/>
    </xf>
    <xf numFmtId="0" fontId="3" fillId="23" borderId="13" xfId="0" applyFont="1" applyFill="1" applyBorder="1" applyAlignment="1">
      <alignment horizontal="left" vertical="top" wrapText="1"/>
    </xf>
    <xf numFmtId="0" fontId="3" fillId="23" borderId="14" xfId="0" applyFont="1" applyFill="1" applyBorder="1" applyAlignment="1">
      <alignment horizontal="left" vertical="top" wrapText="1"/>
    </xf>
    <xf numFmtId="0" fontId="3" fillId="23" borderId="12" xfId="0" applyFont="1" applyFill="1" applyBorder="1" applyAlignment="1">
      <alignment horizontal="left" vertical="top" wrapText="1"/>
    </xf>
    <xf numFmtId="38" fontId="3" fillId="23" borderId="12" xfId="0" applyNumberFormat="1" applyFont="1" applyFill="1" applyBorder="1" applyAlignment="1">
      <alignment vertical="top" wrapText="1"/>
    </xf>
    <xf numFmtId="0" fontId="3" fillId="2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distributed" vertical="top" wrapText="1"/>
    </xf>
    <xf numFmtId="38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23" borderId="11" xfId="0" applyFont="1" applyFill="1" applyBorder="1" applyAlignment="1">
      <alignment vertical="top" wrapText="1"/>
    </xf>
    <xf numFmtId="0" fontId="3" fillId="23" borderId="13" xfId="0" applyFont="1" applyFill="1" applyBorder="1" applyAlignment="1">
      <alignment vertical="top" wrapText="1"/>
    </xf>
    <xf numFmtId="0" fontId="3" fillId="23" borderId="1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3" fillId="0" borderId="58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38" fontId="15" fillId="0" borderId="12" xfId="0" applyNumberFormat="1" applyFont="1" applyBorder="1" applyAlignment="1">
      <alignment horizontal="right" vertical="center" wrapText="1"/>
    </xf>
    <xf numFmtId="38" fontId="17" fillId="0" borderId="1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23" borderId="12" xfId="0" applyFont="1" applyFill="1" applyBorder="1" applyAlignment="1">
      <alignment horizontal="left" vertical="center" wrapText="1"/>
    </xf>
    <xf numFmtId="0" fontId="17" fillId="23" borderId="12" xfId="0" applyFont="1" applyFill="1" applyBorder="1" applyAlignment="1">
      <alignment horizontal="left" vertical="center" wrapText="1"/>
    </xf>
    <xf numFmtId="38" fontId="15" fillId="23" borderId="12" xfId="0" applyNumberFormat="1" applyFont="1" applyFill="1" applyBorder="1" applyAlignment="1">
      <alignment horizontal="right" vertical="center" wrapText="1"/>
    </xf>
    <xf numFmtId="38" fontId="17" fillId="23" borderId="12" xfId="0" applyNumberFormat="1" applyFont="1" applyFill="1" applyBorder="1" applyAlignment="1">
      <alignment horizontal="right" vertical="center" wrapText="1"/>
    </xf>
    <xf numFmtId="0" fontId="3" fillId="23" borderId="22" xfId="0" applyFont="1" applyFill="1" applyBorder="1" applyAlignment="1">
      <alignment horizontal="left" vertical="center" wrapText="1"/>
    </xf>
    <xf numFmtId="0" fontId="3" fillId="23" borderId="23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5" fillId="23" borderId="22" xfId="0" applyFont="1" applyFill="1" applyBorder="1" applyAlignment="1">
      <alignment horizontal="left" vertical="center" wrapText="1"/>
    </xf>
    <xf numFmtId="0" fontId="15" fillId="23" borderId="0" xfId="0" applyFont="1" applyFill="1" applyBorder="1" applyAlignment="1">
      <alignment horizontal="left" vertical="center" wrapText="1"/>
    </xf>
    <xf numFmtId="0" fontId="15" fillId="23" borderId="2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23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distributed" vertical="center" wrapText="1"/>
    </xf>
    <xf numFmtId="0" fontId="0" fillId="23" borderId="27" xfId="0" applyFill="1" applyBorder="1" applyAlignment="1">
      <alignment wrapText="1"/>
    </xf>
    <xf numFmtId="0" fontId="0" fillId="23" borderId="28" xfId="0" applyFill="1" applyBorder="1" applyAlignment="1">
      <alignment wrapText="1"/>
    </xf>
    <xf numFmtId="0" fontId="0" fillId="23" borderId="25" xfId="0" applyFill="1" applyBorder="1" applyAlignment="1">
      <alignment wrapText="1"/>
    </xf>
    <xf numFmtId="0" fontId="0" fillId="23" borderId="26" xfId="0" applyFill="1" applyBorder="1" applyAlignment="1">
      <alignment wrapText="1"/>
    </xf>
    <xf numFmtId="0" fontId="0" fillId="23" borderId="13" xfId="0" applyFill="1" applyBorder="1" applyAlignment="1">
      <alignment vertical="center" wrapText="1"/>
    </xf>
    <xf numFmtId="0" fontId="0" fillId="23" borderId="14" xfId="0" applyFill="1" applyBorder="1" applyAlignment="1">
      <alignment vertical="center" wrapText="1"/>
    </xf>
    <xf numFmtId="38" fontId="3" fillId="23" borderId="13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8" fontId="3" fillId="0" borderId="11" xfId="0" applyNumberFormat="1" applyFont="1" applyBorder="1" applyAlignment="1">
      <alignment horizontal="right" vertical="center" wrapText="1"/>
    </xf>
    <xf numFmtId="38" fontId="3" fillId="0" borderId="13" xfId="0" applyNumberFormat="1" applyFont="1" applyBorder="1" applyAlignment="1">
      <alignment horizontal="right" vertical="center" wrapText="1"/>
    </xf>
    <xf numFmtId="38" fontId="3" fillId="0" borderId="14" xfId="0" applyNumberFormat="1" applyFont="1" applyBorder="1" applyAlignment="1">
      <alignment horizontal="right" vertical="center" wrapText="1"/>
    </xf>
    <xf numFmtId="0" fontId="3" fillId="23" borderId="11" xfId="0" applyFont="1" applyFill="1" applyBorder="1" applyAlignment="1">
      <alignment horizontal="distributed" vertical="center" wrapText="1"/>
    </xf>
    <xf numFmtId="0" fontId="3" fillId="23" borderId="13" xfId="0" applyFont="1" applyFill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distributed" vertical="center" wrapText="1"/>
    </xf>
    <xf numFmtId="0" fontId="3" fillId="23" borderId="11" xfId="0" applyFont="1" applyFill="1" applyBorder="1" applyAlignment="1">
      <alignment horizontal="distributed" vertical="center"/>
    </xf>
    <xf numFmtId="0" fontId="0" fillId="23" borderId="13" xfId="0" applyFill="1" applyBorder="1" applyAlignment="1">
      <alignment horizontal="distributed" vertical="center"/>
    </xf>
    <xf numFmtId="0" fontId="0" fillId="23" borderId="14" xfId="0" applyFill="1" applyBorder="1" applyAlignment="1">
      <alignment horizontal="distributed" vertical="center"/>
    </xf>
    <xf numFmtId="0" fontId="3" fillId="23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41</xdr:row>
      <xdr:rowOff>9525</xdr:rowOff>
    </xdr:from>
    <xdr:to>
      <xdr:col>20</xdr:col>
      <xdr:colOff>0</xdr:colOff>
      <xdr:row>42</xdr:row>
      <xdr:rowOff>495300</xdr:rowOff>
    </xdr:to>
    <xdr:sp>
      <xdr:nvSpPr>
        <xdr:cNvPr id="1" name="直線接點 3"/>
        <xdr:cNvSpPr>
          <a:spLocks/>
        </xdr:cNvSpPr>
      </xdr:nvSpPr>
      <xdr:spPr>
        <a:xfrm flipH="1">
          <a:off x="4181475" y="13716000"/>
          <a:ext cx="1476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39</xdr:row>
      <xdr:rowOff>9525</xdr:rowOff>
    </xdr:from>
    <xdr:to>
      <xdr:col>20</xdr:col>
      <xdr:colOff>0</xdr:colOff>
      <xdr:row>42</xdr:row>
      <xdr:rowOff>495300</xdr:rowOff>
    </xdr:to>
    <xdr:sp>
      <xdr:nvSpPr>
        <xdr:cNvPr id="1" name="直線接點 1"/>
        <xdr:cNvSpPr>
          <a:spLocks/>
        </xdr:cNvSpPr>
      </xdr:nvSpPr>
      <xdr:spPr>
        <a:xfrm flipH="1">
          <a:off x="4181475" y="12277725"/>
          <a:ext cx="14763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39</xdr:row>
      <xdr:rowOff>9525</xdr:rowOff>
    </xdr:from>
    <xdr:to>
      <xdr:col>20</xdr:col>
      <xdr:colOff>0</xdr:colOff>
      <xdr:row>42</xdr:row>
      <xdr:rowOff>495300</xdr:rowOff>
    </xdr:to>
    <xdr:sp>
      <xdr:nvSpPr>
        <xdr:cNvPr id="1" name="直線接點 1"/>
        <xdr:cNvSpPr>
          <a:spLocks/>
        </xdr:cNvSpPr>
      </xdr:nvSpPr>
      <xdr:spPr>
        <a:xfrm flipH="1">
          <a:off x="4181475" y="12277725"/>
          <a:ext cx="14763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41</xdr:row>
      <xdr:rowOff>9525</xdr:rowOff>
    </xdr:from>
    <xdr:to>
      <xdr:col>20</xdr:col>
      <xdr:colOff>0</xdr:colOff>
      <xdr:row>42</xdr:row>
      <xdr:rowOff>495300</xdr:rowOff>
    </xdr:to>
    <xdr:sp>
      <xdr:nvSpPr>
        <xdr:cNvPr id="1" name="直線接點 1"/>
        <xdr:cNvSpPr>
          <a:spLocks/>
        </xdr:cNvSpPr>
      </xdr:nvSpPr>
      <xdr:spPr>
        <a:xfrm flipH="1">
          <a:off x="4181475" y="13716000"/>
          <a:ext cx="1476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41</xdr:row>
      <xdr:rowOff>238125</xdr:rowOff>
    </xdr:from>
    <xdr:to>
      <xdr:col>20</xdr:col>
      <xdr:colOff>9525</xdr:colOff>
      <xdr:row>42</xdr:row>
      <xdr:rowOff>504825</xdr:rowOff>
    </xdr:to>
    <xdr:sp>
      <xdr:nvSpPr>
        <xdr:cNvPr id="1" name="直線接點 2"/>
        <xdr:cNvSpPr>
          <a:spLocks/>
        </xdr:cNvSpPr>
      </xdr:nvSpPr>
      <xdr:spPr>
        <a:xfrm flipH="1">
          <a:off x="4191000" y="13944600"/>
          <a:ext cx="1476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9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1" customFormat="1" ht="31.5" customHeight="1">
      <c r="A2" s="48" t="s">
        <v>128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11" customFormat="1" ht="18" customHeight="1">
      <c r="A3" s="3"/>
      <c r="B3" s="3"/>
      <c r="C3" s="13"/>
      <c r="D3" s="13"/>
      <c r="E3" s="13"/>
      <c r="F3" s="13"/>
      <c r="G3" s="13"/>
      <c r="H3" s="13"/>
      <c r="I3" s="13"/>
      <c r="J3" s="13"/>
      <c r="K3" s="13"/>
      <c r="L3" s="13"/>
      <c r="O3" s="5"/>
      <c r="P3" s="1"/>
      <c r="Q3" s="13"/>
      <c r="R3" s="13"/>
      <c r="S3" s="13"/>
      <c r="T3" s="13"/>
      <c r="U3" s="13"/>
      <c r="V3" s="13"/>
      <c r="W3" s="13"/>
    </row>
    <row r="4" spans="1:23" s="11" customFormat="1" ht="19.5" customHeight="1">
      <c r="A4" s="50" t="s">
        <v>16</v>
      </c>
      <c r="B4" s="50"/>
      <c r="C4" s="50"/>
      <c r="D4" s="50"/>
      <c r="E4" s="51"/>
      <c r="F4" s="51"/>
      <c r="G4" s="51"/>
      <c r="H4" s="51"/>
      <c r="I4" s="13"/>
      <c r="J4" s="5" t="s">
        <v>153</v>
      </c>
      <c r="K4" s="52" t="s">
        <v>154</v>
      </c>
      <c r="L4" s="53"/>
      <c r="M4" s="53"/>
      <c r="N4" s="53"/>
      <c r="O4" s="53"/>
      <c r="P4" s="53"/>
      <c r="Q4" s="53"/>
      <c r="R4" s="54"/>
      <c r="S4" s="54"/>
      <c r="T4" s="54"/>
      <c r="U4" s="54"/>
      <c r="V4" s="54"/>
      <c r="W4" s="54"/>
    </row>
    <row r="5" spans="1:26" s="11" customFormat="1" ht="19.5" customHeight="1">
      <c r="A5" s="50" t="s">
        <v>33</v>
      </c>
      <c r="B5" s="50"/>
      <c r="C5" s="50"/>
      <c r="D5" s="50"/>
      <c r="E5" s="51"/>
      <c r="F5" s="51"/>
      <c r="G5" s="51"/>
      <c r="H5" s="51"/>
      <c r="I5" s="13"/>
      <c r="J5" s="13"/>
      <c r="K5" s="13"/>
      <c r="L5" s="13"/>
      <c r="M5" s="13"/>
      <c r="N5" s="13"/>
      <c r="O5" s="13"/>
      <c r="P5" s="13"/>
      <c r="Q5" s="13"/>
      <c r="R5" s="63" t="s">
        <v>31</v>
      </c>
      <c r="S5" s="63"/>
      <c r="T5" s="63"/>
      <c r="U5" s="63"/>
      <c r="V5" s="13"/>
      <c r="W5" s="13"/>
      <c r="Y5" s="111">
        <f ca="1">TODAY()</f>
        <v>45177</v>
      </c>
      <c r="Z5" s="112"/>
    </row>
    <row r="6" spans="1:23" s="11" customFormat="1" ht="18" customHeight="1">
      <c r="A6" s="46" t="s">
        <v>20</v>
      </c>
      <c r="B6" s="46"/>
      <c r="C6" s="46" t="s">
        <v>21</v>
      </c>
      <c r="D6" s="46"/>
      <c r="E6" s="64">
        <f>(YEAR(Y5))-1911</f>
        <v>112</v>
      </c>
      <c r="F6" s="64"/>
      <c r="G6" s="64"/>
      <c r="H6" s="64"/>
      <c r="I6" s="50" t="s">
        <v>29</v>
      </c>
      <c r="J6" s="50"/>
      <c r="K6" s="50"/>
      <c r="L6" s="50"/>
      <c r="M6" s="50"/>
      <c r="N6" s="50"/>
      <c r="O6" s="50"/>
      <c r="P6" s="50"/>
      <c r="Q6" s="50"/>
      <c r="R6" s="46" t="s">
        <v>30</v>
      </c>
      <c r="S6" s="46"/>
      <c r="T6" s="46"/>
      <c r="U6" s="46"/>
      <c r="V6" s="46"/>
      <c r="W6" s="46"/>
    </row>
    <row r="7" spans="1:23" s="11" customFormat="1" ht="16.5">
      <c r="A7" s="46"/>
      <c r="B7" s="46"/>
      <c r="C7" s="47" t="s">
        <v>22</v>
      </c>
      <c r="D7" s="47"/>
      <c r="E7" s="47"/>
      <c r="F7" s="47"/>
      <c r="G7" s="47"/>
      <c r="H7" s="47"/>
      <c r="I7" s="9" t="s">
        <v>23</v>
      </c>
      <c r="J7" s="9" t="s">
        <v>25</v>
      </c>
      <c r="K7" s="9" t="s">
        <v>26</v>
      </c>
      <c r="L7" s="9" t="s">
        <v>27</v>
      </c>
      <c r="M7" s="9" t="s">
        <v>24</v>
      </c>
      <c r="N7" s="9" t="s">
        <v>25</v>
      </c>
      <c r="O7" s="9" t="s">
        <v>26</v>
      </c>
      <c r="P7" s="9" t="s">
        <v>27</v>
      </c>
      <c r="Q7" s="9" t="s">
        <v>28</v>
      </c>
      <c r="R7" s="46"/>
      <c r="S7" s="46"/>
      <c r="T7" s="46"/>
      <c r="U7" s="46"/>
      <c r="V7" s="46"/>
      <c r="W7" s="46"/>
    </row>
    <row r="8" spans="1:25" s="11" customFormat="1" ht="19.5" customHeight="1">
      <c r="A8" s="72"/>
      <c r="B8" s="73"/>
      <c r="C8" s="76"/>
      <c r="D8" s="77"/>
      <c r="E8" s="77"/>
      <c r="F8" s="77"/>
      <c r="G8" s="77"/>
      <c r="H8" s="78"/>
      <c r="I8" s="79">
        <v>1619000</v>
      </c>
      <c r="J8" s="80"/>
      <c r="K8" s="80"/>
      <c r="L8" s="80"/>
      <c r="M8" s="80"/>
      <c r="N8" s="80"/>
      <c r="O8" s="80"/>
      <c r="P8" s="80"/>
      <c r="Q8" s="81"/>
      <c r="R8" s="88" t="s">
        <v>204</v>
      </c>
      <c r="S8" s="89"/>
      <c r="T8" s="89"/>
      <c r="U8" s="89"/>
      <c r="V8" s="89"/>
      <c r="W8" s="90"/>
      <c r="Y8" s="55"/>
    </row>
    <row r="9" spans="1:25" s="11" customFormat="1" ht="19.5" customHeight="1">
      <c r="A9" s="57"/>
      <c r="B9" s="74"/>
      <c r="C9" s="57" t="s">
        <v>202</v>
      </c>
      <c r="D9" s="58"/>
      <c r="E9" s="58"/>
      <c r="F9" s="58"/>
      <c r="G9" s="58"/>
      <c r="H9" s="59"/>
      <c r="I9" s="82"/>
      <c r="J9" s="83"/>
      <c r="K9" s="83"/>
      <c r="L9" s="83"/>
      <c r="M9" s="83"/>
      <c r="N9" s="83"/>
      <c r="O9" s="83"/>
      <c r="P9" s="83"/>
      <c r="Q9" s="84"/>
      <c r="R9" s="91"/>
      <c r="S9" s="92"/>
      <c r="T9" s="92"/>
      <c r="U9" s="92"/>
      <c r="V9" s="92"/>
      <c r="W9" s="93"/>
      <c r="Y9" s="56"/>
    </row>
    <row r="10" spans="1:25" s="11" customFormat="1" ht="34.5" customHeight="1">
      <c r="A10" s="60"/>
      <c r="B10" s="75"/>
      <c r="C10" s="60"/>
      <c r="D10" s="61"/>
      <c r="E10" s="61"/>
      <c r="F10" s="61"/>
      <c r="G10" s="61"/>
      <c r="H10" s="62"/>
      <c r="I10" s="85"/>
      <c r="J10" s="86"/>
      <c r="K10" s="86"/>
      <c r="L10" s="86"/>
      <c r="M10" s="86"/>
      <c r="N10" s="86"/>
      <c r="O10" s="86"/>
      <c r="P10" s="86"/>
      <c r="Q10" s="87"/>
      <c r="R10" s="94"/>
      <c r="S10" s="95"/>
      <c r="T10" s="95"/>
      <c r="U10" s="95"/>
      <c r="V10" s="95"/>
      <c r="W10" s="96"/>
      <c r="Y10" s="56"/>
    </row>
    <row r="11" spans="1:25" s="11" customFormat="1" ht="4.5" customHeight="1">
      <c r="A11" s="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56"/>
    </row>
    <row r="12" spans="1:23" s="11" customFormat="1" ht="33" customHeight="1">
      <c r="A12" s="114" t="s">
        <v>95</v>
      </c>
      <c r="B12" s="115"/>
      <c r="C12" s="115"/>
      <c r="D12" s="115"/>
      <c r="E12" s="115"/>
      <c r="F12" s="115"/>
      <c r="G12" s="115"/>
      <c r="H12" s="116"/>
      <c r="I12" s="114" t="s">
        <v>96</v>
      </c>
      <c r="J12" s="117"/>
      <c r="K12" s="117"/>
      <c r="L12" s="117"/>
      <c r="M12" s="117"/>
      <c r="N12" s="117"/>
      <c r="O12" s="118"/>
      <c r="P12" s="114" t="s">
        <v>97</v>
      </c>
      <c r="Q12" s="117"/>
      <c r="R12" s="117"/>
      <c r="S12" s="117"/>
      <c r="T12" s="118"/>
      <c r="U12" s="114" t="s">
        <v>98</v>
      </c>
      <c r="V12" s="117"/>
      <c r="W12" s="118"/>
    </row>
    <row r="13" spans="1:23" s="11" customFormat="1" ht="90" customHeight="1">
      <c r="A13" s="65"/>
      <c r="B13" s="66"/>
      <c r="C13" s="66"/>
      <c r="D13" s="67"/>
      <c r="E13" s="67"/>
      <c r="F13" s="67"/>
      <c r="G13" s="67"/>
      <c r="H13" s="68"/>
      <c r="I13" s="69"/>
      <c r="J13" s="70"/>
      <c r="K13" s="70"/>
      <c r="L13" s="70"/>
      <c r="M13" s="70"/>
      <c r="N13" s="70"/>
      <c r="O13" s="71"/>
      <c r="P13" s="72"/>
      <c r="Q13" s="67"/>
      <c r="R13" s="67"/>
      <c r="S13" s="67"/>
      <c r="T13" s="68"/>
      <c r="U13" s="72"/>
      <c r="V13" s="67"/>
      <c r="W13" s="68"/>
    </row>
    <row r="14" spans="1:23" s="11" customFormat="1" ht="33" customHeight="1" hidden="1">
      <c r="A14" s="97" t="s">
        <v>99</v>
      </c>
      <c r="B14" s="98"/>
      <c r="C14" s="98"/>
      <c r="D14" s="98"/>
      <c r="E14" s="98"/>
      <c r="F14" s="98"/>
      <c r="G14" s="98"/>
      <c r="H14" s="99"/>
      <c r="I14" s="100" t="s">
        <v>100</v>
      </c>
      <c r="J14" s="98"/>
      <c r="K14" s="98"/>
      <c r="L14" s="98"/>
      <c r="M14" s="98"/>
      <c r="N14" s="98"/>
      <c r="O14" s="99"/>
      <c r="P14" s="100" t="s">
        <v>101</v>
      </c>
      <c r="Q14" s="98"/>
      <c r="R14" s="98"/>
      <c r="S14" s="98"/>
      <c r="T14" s="98"/>
      <c r="U14" s="100" t="s">
        <v>102</v>
      </c>
      <c r="V14" s="98"/>
      <c r="W14" s="99"/>
    </row>
    <row r="15" spans="1:23" s="11" customFormat="1" ht="39.75" customHeight="1" hidden="1">
      <c r="A15" s="101"/>
      <c r="B15" s="102"/>
      <c r="C15" s="102"/>
      <c r="D15" s="102"/>
      <c r="E15" s="102"/>
      <c r="F15" s="102"/>
      <c r="G15" s="102"/>
      <c r="H15" s="103"/>
      <c r="I15" s="104"/>
      <c r="J15" s="105"/>
      <c r="K15" s="105"/>
      <c r="L15" s="105"/>
      <c r="M15" s="105"/>
      <c r="N15" s="105"/>
      <c r="O15" s="106"/>
      <c r="P15" s="107"/>
      <c r="Q15" s="108"/>
      <c r="R15" s="108"/>
      <c r="S15" s="108"/>
      <c r="T15" s="109"/>
      <c r="U15" s="110"/>
      <c r="V15" s="105"/>
      <c r="W15" s="106"/>
    </row>
    <row r="16" spans="1:23" s="14" customFormat="1" ht="12.75" customHeight="1">
      <c r="A16" s="113" t="s">
        <v>38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s="7" customFormat="1" ht="21.75" customHeight="1">
      <c r="A17" s="92" t="s">
        <v>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0" s="7" customFormat="1" ht="21.75" customHeight="1">
      <c r="A18" s="92" t="s">
        <v>34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s="7" customFormat="1" ht="53.25" customHeight="1">
      <c r="A19" s="92" t="s">
        <v>37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s="7" customFormat="1" ht="21.75" customHeight="1">
      <c r="A20" s="92" t="s">
        <v>36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7" customFormat="1" ht="44.25" customHeight="1">
      <c r="A21" s="92" t="s">
        <v>151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s="7" customFormat="1" ht="44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7" customFormat="1" ht="44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4:23" ht="16.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4:23" ht="16.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4:23" ht="16.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4:23" ht="16.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4:23" ht="16.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4:23" ht="16.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</sheetData>
  <sheetProtection/>
  <mergeCells count="45">
    <mergeCell ref="Y5:Z5"/>
    <mergeCell ref="A16:W16"/>
    <mergeCell ref="A17:W17"/>
    <mergeCell ref="A18:T18"/>
    <mergeCell ref="A19:T19"/>
    <mergeCell ref="A20:T20"/>
    <mergeCell ref="A12:H12"/>
    <mergeCell ref="I12:O12"/>
    <mergeCell ref="P12:T12"/>
    <mergeCell ref="U12:W12"/>
    <mergeCell ref="A21:T21"/>
    <mergeCell ref="A14:H14"/>
    <mergeCell ref="I14:O14"/>
    <mergeCell ref="P14:T14"/>
    <mergeCell ref="U14:W14"/>
    <mergeCell ref="A15:H15"/>
    <mergeCell ref="I15:O15"/>
    <mergeCell ref="P15:T15"/>
    <mergeCell ref="U15:W15"/>
    <mergeCell ref="A13:H13"/>
    <mergeCell ref="I13:O13"/>
    <mergeCell ref="P13:T13"/>
    <mergeCell ref="U13:W13"/>
    <mergeCell ref="A8:B10"/>
    <mergeCell ref="C8:H8"/>
    <mergeCell ref="I8:Q10"/>
    <mergeCell ref="R8:W10"/>
    <mergeCell ref="Y8:Y11"/>
    <mergeCell ref="C9:H9"/>
    <mergeCell ref="C10:H10"/>
    <mergeCell ref="A5:D5"/>
    <mergeCell ref="E5:H5"/>
    <mergeCell ref="R5:U5"/>
    <mergeCell ref="A6:B7"/>
    <mergeCell ref="C6:D6"/>
    <mergeCell ref="E6:H6"/>
    <mergeCell ref="I6:Q6"/>
    <mergeCell ref="A1:W1"/>
    <mergeCell ref="R6:W7"/>
    <mergeCell ref="C7:H7"/>
    <mergeCell ref="A2:W2"/>
    <mergeCell ref="A4:D4"/>
    <mergeCell ref="E4:H4"/>
    <mergeCell ref="K4:Q4"/>
    <mergeCell ref="R4:W4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SheetLayoutView="100" zoomScalePageLayoutView="0" workbookViewId="0" topLeftCell="A31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/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163"/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>
        <f>IF(D13=0,"",D13)</f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24.75" customHeight="1">
      <c r="A45" s="342" t="s">
        <v>141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</row>
    <row r="46" spans="1:23" s="7" customFormat="1" ht="18.75" customHeight="1">
      <c r="A46" s="343" t="s">
        <v>72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</row>
    <row r="47" spans="1:23" s="7" customFormat="1" ht="21" customHeight="1">
      <c r="A47" s="21"/>
      <c r="B47" s="22"/>
      <c r="C47" s="22"/>
      <c r="D47" s="22"/>
      <c r="E47" s="22"/>
      <c r="F47" s="22"/>
      <c r="G47" s="22"/>
      <c r="H47" s="22"/>
      <c r="I47" s="344">
        <f ca="1">TODAY()</f>
        <v>45177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23"/>
      <c r="U47" s="345" t="s">
        <v>140</v>
      </c>
      <c r="V47" s="345"/>
      <c r="W47" s="345"/>
    </row>
    <row r="48" spans="1:23" s="7" customFormat="1" ht="24.75" customHeight="1">
      <c r="A48" s="346" t="s">
        <v>73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</row>
    <row r="49" spans="1:23" s="7" customFormat="1" ht="49.5" customHeight="1">
      <c r="A49" s="336" t="s">
        <v>74</v>
      </c>
      <c r="B49" s="336"/>
      <c r="C49" s="339"/>
      <c r="D49" s="333"/>
      <c r="E49" s="333"/>
      <c r="F49" s="333"/>
      <c r="G49" s="333"/>
      <c r="H49" s="333"/>
      <c r="I49" s="336" t="s">
        <v>75</v>
      </c>
      <c r="J49" s="336"/>
      <c r="K49" s="336"/>
      <c r="L49" s="336"/>
      <c r="M49" s="333"/>
      <c r="N49" s="334"/>
      <c r="O49" s="334"/>
      <c r="P49" s="334"/>
      <c r="Q49" s="334"/>
      <c r="R49" s="334"/>
      <c r="S49" s="28" t="s">
        <v>76</v>
      </c>
      <c r="T49" s="333"/>
      <c r="U49" s="334"/>
      <c r="V49" s="334"/>
      <c r="W49" s="334"/>
    </row>
    <row r="50" spans="1:23" s="7" customFormat="1" ht="39.75" customHeight="1">
      <c r="A50" s="340" t="s">
        <v>77</v>
      </c>
      <c r="B50" s="340"/>
      <c r="C50" s="341"/>
      <c r="D50" s="333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6" t="s">
        <v>78</v>
      </c>
      <c r="T50" s="336"/>
      <c r="U50" s="333"/>
      <c r="V50" s="334"/>
      <c r="W50" s="334"/>
    </row>
    <row r="51" spans="1:23" s="7" customFormat="1" ht="30" customHeight="1">
      <c r="A51" s="336" t="s">
        <v>4</v>
      </c>
      <c r="B51" s="336"/>
      <c r="C51" s="339"/>
      <c r="D51" s="333"/>
      <c r="E51" s="335"/>
      <c r="F51" s="335"/>
      <c r="G51" s="335"/>
      <c r="H51" s="335"/>
      <c r="I51" s="335"/>
      <c r="J51" s="335"/>
      <c r="K51" s="335"/>
      <c r="L51" s="335"/>
      <c r="M51" s="337" t="s">
        <v>79</v>
      </c>
      <c r="N51" s="338"/>
      <c r="O51" s="338"/>
      <c r="P51" s="338"/>
      <c r="Q51" s="338"/>
      <c r="R51" s="338"/>
      <c r="S51" s="333"/>
      <c r="T51" s="334"/>
      <c r="U51" s="334"/>
      <c r="V51" s="334"/>
      <c r="W51" s="334"/>
    </row>
    <row r="52" spans="1:23" ht="39.75" customHeight="1">
      <c r="A52" s="336" t="s">
        <v>80</v>
      </c>
      <c r="B52" s="336"/>
      <c r="C52" s="339"/>
      <c r="D52" s="333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</row>
    <row r="53" spans="1:23" ht="24.75" customHeight="1">
      <c r="A53" s="330" t="s">
        <v>81</v>
      </c>
      <c r="B53" s="330"/>
      <c r="C53" s="330"/>
      <c r="D53" s="330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31" t="s">
        <v>82</v>
      </c>
      <c r="P53" s="332"/>
      <c r="Q53" s="332"/>
      <c r="R53" s="332"/>
      <c r="S53" s="332"/>
      <c r="T53" s="330"/>
      <c r="U53" s="330"/>
      <c r="V53" s="330"/>
      <c r="W53" s="330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6.5">
      <c r="A55" s="15" t="s">
        <v>83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6.5">
      <c r="A56" s="15" t="s">
        <v>104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6.5">
      <c r="A57" s="15" t="s">
        <v>105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6.5">
      <c r="A58" s="15" t="s">
        <v>106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ht="16.5">
      <c r="A59" s="15" t="s">
        <v>107</v>
      </c>
    </row>
    <row r="60" ht="16.5">
      <c r="A60" s="15" t="s">
        <v>108</v>
      </c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4:23" ht="16.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4:23" ht="16.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4:23" ht="16.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4:23" ht="16.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</sheetData>
  <sheetProtection/>
  <mergeCells count="160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R32:W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45:W45"/>
    <mergeCell ref="A44:W44"/>
    <mergeCell ref="A46:W46"/>
    <mergeCell ref="I47:S47"/>
    <mergeCell ref="U47:W47"/>
    <mergeCell ref="A48:W48"/>
    <mergeCell ref="M51:R51"/>
    <mergeCell ref="S51:W51"/>
    <mergeCell ref="A51:C51"/>
    <mergeCell ref="A52:C52"/>
    <mergeCell ref="D52:W52"/>
    <mergeCell ref="A49:C49"/>
    <mergeCell ref="A50:C50"/>
    <mergeCell ref="D49:H49"/>
    <mergeCell ref="I49:L49"/>
    <mergeCell ref="A53:C53"/>
    <mergeCell ref="D53:N53"/>
    <mergeCell ref="O53:S53"/>
    <mergeCell ref="T53:W53"/>
    <mergeCell ref="M49:R49"/>
    <mergeCell ref="T49:W49"/>
    <mergeCell ref="D50:R50"/>
    <mergeCell ref="S50:T50"/>
    <mergeCell ref="U50:W50"/>
    <mergeCell ref="D51:L51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zoomScalePageLayoutView="0" workbookViewId="0" topLeftCell="A40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/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386" t="s">
        <v>179</v>
      </c>
      <c r="E13" s="387"/>
      <c r="F13" s="387"/>
      <c r="G13" s="387"/>
      <c r="H13" s="387"/>
      <c r="I13" s="388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389"/>
      <c r="E14" s="389"/>
      <c r="F14" s="389"/>
      <c r="G14" s="389"/>
      <c r="H14" s="389"/>
      <c r="I14" s="390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詳支出科目分攤表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19.5">
      <c r="A45" s="377" t="s">
        <v>141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</row>
    <row r="46" spans="1:23" s="7" customFormat="1" ht="17.25">
      <c r="A46" s="378" t="s">
        <v>65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</row>
    <row r="47" spans="1:23" s="7" customFormat="1" ht="16.5" customHeight="1">
      <c r="A47" s="21"/>
      <c r="B47" s="22"/>
      <c r="C47" s="22"/>
      <c r="D47" s="22"/>
      <c r="E47" s="22"/>
      <c r="F47" s="22"/>
      <c r="G47" s="22"/>
      <c r="H47" s="22"/>
      <c r="I47" s="344">
        <f ca="1">TODAY()</f>
        <v>45177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23"/>
      <c r="U47" s="345" t="s">
        <v>140</v>
      </c>
      <c r="V47" s="345"/>
      <c r="W47" s="345"/>
    </row>
    <row r="48" spans="1:23" s="7" customFormat="1" ht="21.75" customHeight="1">
      <c r="A48" s="379" t="s">
        <v>144</v>
      </c>
      <c r="B48" s="380"/>
      <c r="C48" s="380"/>
      <c r="D48" s="381">
        <f>(YEAR(I47))-1911</f>
        <v>112</v>
      </c>
      <c r="E48" s="381"/>
      <c r="F48" s="239" t="s">
        <v>143</v>
      </c>
      <c r="G48" s="239"/>
      <c r="H48" s="382"/>
      <c r="I48" s="382"/>
      <c r="J48" s="239" t="s">
        <v>142</v>
      </c>
      <c r="K48" s="383"/>
      <c r="L48" s="384" t="s">
        <v>61</v>
      </c>
      <c r="M48" s="385"/>
      <c r="N48" s="385"/>
      <c r="O48" s="385"/>
      <c r="P48" s="350">
        <f>L55</f>
        <v>209428</v>
      </c>
      <c r="Q48" s="351"/>
      <c r="R48" s="351"/>
      <c r="S48" s="351"/>
      <c r="T48" s="351"/>
      <c r="U48" s="351"/>
      <c r="V48" s="351"/>
      <c r="W48" s="352"/>
    </row>
    <row r="49" spans="1:23" s="7" customFormat="1" ht="21.75" customHeight="1">
      <c r="A49" s="50" t="s">
        <v>57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375" t="s">
        <v>29</v>
      </c>
      <c r="M49" s="375"/>
      <c r="N49" s="375"/>
      <c r="O49" s="375"/>
      <c r="P49" s="375" t="s">
        <v>62</v>
      </c>
      <c r="Q49" s="375"/>
      <c r="R49" s="375"/>
      <c r="S49" s="375"/>
      <c r="T49" s="375"/>
      <c r="U49" s="375" t="s">
        <v>63</v>
      </c>
      <c r="V49" s="375"/>
      <c r="W49" s="375"/>
    </row>
    <row r="50" spans="1:23" s="7" customFormat="1" ht="21.75" customHeight="1">
      <c r="A50" s="46" t="s">
        <v>58</v>
      </c>
      <c r="B50" s="46"/>
      <c r="C50" s="46" t="s">
        <v>59</v>
      </c>
      <c r="D50" s="46"/>
      <c r="E50" s="46"/>
      <c r="F50" s="46"/>
      <c r="G50" s="46" t="s">
        <v>60</v>
      </c>
      <c r="H50" s="46"/>
      <c r="I50" s="46"/>
      <c r="J50" s="46"/>
      <c r="K50" s="4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</row>
    <row r="51" spans="1:23" s="7" customFormat="1" ht="34.5" customHeight="1">
      <c r="A51" s="353">
        <v>1</v>
      </c>
      <c r="B51" s="353"/>
      <c r="C51" s="354" t="s">
        <v>146</v>
      </c>
      <c r="D51" s="355"/>
      <c r="E51" s="355"/>
      <c r="F51" s="356"/>
      <c r="G51" s="357" t="s">
        <v>178</v>
      </c>
      <c r="H51" s="357"/>
      <c r="I51" s="357"/>
      <c r="J51" s="357"/>
      <c r="K51" s="357"/>
      <c r="L51" s="358">
        <v>134466</v>
      </c>
      <c r="M51" s="358"/>
      <c r="N51" s="358"/>
      <c r="O51" s="358"/>
      <c r="P51" s="359"/>
      <c r="Q51" s="359"/>
      <c r="R51" s="359"/>
      <c r="S51" s="359"/>
      <c r="T51" s="359"/>
      <c r="U51" s="366" t="s">
        <v>176</v>
      </c>
      <c r="V51" s="367"/>
      <c r="W51" s="368"/>
    </row>
    <row r="52" spans="1:23" s="7" customFormat="1" ht="34.5" customHeight="1">
      <c r="A52" s="353">
        <v>2</v>
      </c>
      <c r="B52" s="353"/>
      <c r="C52" s="354" t="s">
        <v>146</v>
      </c>
      <c r="D52" s="355"/>
      <c r="E52" s="355"/>
      <c r="F52" s="356"/>
      <c r="G52" s="357" t="s">
        <v>178</v>
      </c>
      <c r="H52" s="357"/>
      <c r="I52" s="357"/>
      <c r="J52" s="357"/>
      <c r="K52" s="357"/>
      <c r="L52" s="358">
        <v>1157</v>
      </c>
      <c r="M52" s="358"/>
      <c r="N52" s="358"/>
      <c r="O52" s="358"/>
      <c r="P52" s="359"/>
      <c r="Q52" s="359"/>
      <c r="R52" s="359"/>
      <c r="S52" s="359"/>
      <c r="T52" s="359"/>
      <c r="U52" s="369"/>
      <c r="V52" s="370"/>
      <c r="W52" s="371"/>
    </row>
    <row r="53" spans="1:23" ht="34.5" customHeight="1">
      <c r="A53" s="353">
        <v>3</v>
      </c>
      <c r="B53" s="353"/>
      <c r="C53" s="354" t="s">
        <v>145</v>
      </c>
      <c r="D53" s="355"/>
      <c r="E53" s="355"/>
      <c r="F53" s="356"/>
      <c r="G53" s="363" t="s">
        <v>177</v>
      </c>
      <c r="H53" s="364"/>
      <c r="I53" s="364"/>
      <c r="J53" s="364"/>
      <c r="K53" s="365"/>
      <c r="L53" s="358">
        <v>1743</v>
      </c>
      <c r="M53" s="358"/>
      <c r="N53" s="358"/>
      <c r="O53" s="358"/>
      <c r="P53" s="359"/>
      <c r="Q53" s="359"/>
      <c r="R53" s="359"/>
      <c r="S53" s="359"/>
      <c r="T53" s="359"/>
      <c r="U53" s="369"/>
      <c r="V53" s="370"/>
      <c r="W53" s="371"/>
    </row>
    <row r="54" spans="1:23" ht="34.5" customHeight="1">
      <c r="A54" s="353">
        <v>4</v>
      </c>
      <c r="B54" s="353"/>
      <c r="C54" s="354" t="s">
        <v>145</v>
      </c>
      <c r="D54" s="355"/>
      <c r="E54" s="355"/>
      <c r="F54" s="356"/>
      <c r="G54" s="357">
        <v>212301</v>
      </c>
      <c r="H54" s="357"/>
      <c r="I54" s="357"/>
      <c r="J54" s="357"/>
      <c r="K54" s="357"/>
      <c r="L54" s="358">
        <v>72062</v>
      </c>
      <c r="M54" s="358"/>
      <c r="N54" s="358"/>
      <c r="O54" s="358"/>
      <c r="P54" s="359"/>
      <c r="Q54" s="359"/>
      <c r="R54" s="359"/>
      <c r="S54" s="359"/>
      <c r="T54" s="359"/>
      <c r="U54" s="369"/>
      <c r="V54" s="370"/>
      <c r="W54" s="371"/>
    </row>
    <row r="55" spans="1:23" ht="30" customHeight="1">
      <c r="A55" s="360" t="s">
        <v>64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1">
        <f>SUM(L51:O54)</f>
        <v>209428</v>
      </c>
      <c r="M55" s="361"/>
      <c r="N55" s="361"/>
      <c r="O55" s="361"/>
      <c r="P55" s="362"/>
      <c r="Q55" s="362"/>
      <c r="R55" s="362"/>
      <c r="S55" s="362"/>
      <c r="T55" s="362"/>
      <c r="U55" s="372"/>
      <c r="V55" s="373"/>
      <c r="W55" s="374"/>
    </row>
    <row r="56" spans="1:23" ht="34.5" customHeight="1">
      <c r="A56" s="348" t="s">
        <v>147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</row>
    <row r="57" spans="1:23" ht="16.5">
      <c r="A57" s="15" t="s">
        <v>83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ht="16.5">
      <c r="A58" s="15" t="s">
        <v>86</v>
      </c>
    </row>
    <row r="59" ht="16.5">
      <c r="A59" s="15" t="s">
        <v>87</v>
      </c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</sheetData>
  <sheetProtection/>
  <mergeCells count="179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R32:W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U41:W41"/>
    <mergeCell ref="A36:B38"/>
    <mergeCell ref="C36:H36"/>
    <mergeCell ref="I36:Q38"/>
    <mergeCell ref="R36:W38"/>
    <mergeCell ref="Y36:Y39"/>
    <mergeCell ref="C37:H37"/>
    <mergeCell ref="C38:H38"/>
    <mergeCell ref="I43:O43"/>
    <mergeCell ref="P43:T43"/>
    <mergeCell ref="U43:W43"/>
    <mergeCell ref="A40:H40"/>
    <mergeCell ref="I40:O40"/>
    <mergeCell ref="P40:T40"/>
    <mergeCell ref="U40:W40"/>
    <mergeCell ref="A41:H41"/>
    <mergeCell ref="I41:O41"/>
    <mergeCell ref="P41:T41"/>
    <mergeCell ref="A44:W44"/>
    <mergeCell ref="F48:G48"/>
    <mergeCell ref="H48:I48"/>
    <mergeCell ref="J48:K48"/>
    <mergeCell ref="L48:O48"/>
    <mergeCell ref="A42:H42"/>
    <mergeCell ref="I42:O42"/>
    <mergeCell ref="P42:T42"/>
    <mergeCell ref="U42:W42"/>
    <mergeCell ref="A43:H43"/>
    <mergeCell ref="A45:W45"/>
    <mergeCell ref="A46:W46"/>
    <mergeCell ref="I47:S47"/>
    <mergeCell ref="U47:W47"/>
    <mergeCell ref="A48:C48"/>
    <mergeCell ref="D48:E48"/>
    <mergeCell ref="A49:K49"/>
    <mergeCell ref="L49:O50"/>
    <mergeCell ref="P49:T50"/>
    <mergeCell ref="U49:W50"/>
    <mergeCell ref="A50:B50"/>
    <mergeCell ref="C50:F50"/>
    <mergeCell ref="G50:K50"/>
    <mergeCell ref="A51:B51"/>
    <mergeCell ref="C51:F51"/>
    <mergeCell ref="G51:K51"/>
    <mergeCell ref="L51:O51"/>
    <mergeCell ref="P51:T51"/>
    <mergeCell ref="U51:W55"/>
    <mergeCell ref="A52:B52"/>
    <mergeCell ref="C52:F52"/>
    <mergeCell ref="G52:K52"/>
    <mergeCell ref="L52:O52"/>
    <mergeCell ref="P52:T52"/>
    <mergeCell ref="A53:B53"/>
    <mergeCell ref="C53:F53"/>
    <mergeCell ref="G53:K53"/>
    <mergeCell ref="L53:O53"/>
    <mergeCell ref="P53:T53"/>
    <mergeCell ref="A56:W56"/>
    <mergeCell ref="P48:W48"/>
    <mergeCell ref="A54:B54"/>
    <mergeCell ref="C54:F54"/>
    <mergeCell ref="G54:K54"/>
    <mergeCell ref="L54:O54"/>
    <mergeCell ref="P54:T54"/>
    <mergeCell ref="A55:K55"/>
    <mergeCell ref="L55:O55"/>
    <mergeCell ref="P55:T55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34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/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163"/>
      <c r="E13" s="414"/>
      <c r="F13" s="414"/>
      <c r="G13" s="414"/>
      <c r="H13" s="414"/>
      <c r="I13" s="415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416"/>
      <c r="E14" s="416"/>
      <c r="F14" s="416"/>
      <c r="G14" s="416"/>
      <c r="H14" s="416"/>
      <c r="I14" s="417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>
        <f>IF(D13=0,"",D13)</f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19.5">
      <c r="A45" s="377" t="s">
        <v>141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</row>
    <row r="46" spans="1:23" s="7" customFormat="1" ht="17.25">
      <c r="A46" s="378" t="s">
        <v>103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</row>
    <row r="47" spans="1:23" s="7" customFormat="1" ht="16.5" customHeight="1">
      <c r="A47" s="21"/>
      <c r="B47" s="22"/>
      <c r="C47" s="22"/>
      <c r="D47" s="22"/>
      <c r="E47" s="22"/>
      <c r="F47" s="22"/>
      <c r="G47" s="22"/>
      <c r="H47" s="22"/>
      <c r="I47" s="344">
        <f ca="1">TODAY()</f>
        <v>45177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23"/>
      <c r="U47" s="345" t="s">
        <v>140</v>
      </c>
      <c r="V47" s="345"/>
      <c r="W47" s="345"/>
    </row>
    <row r="48" spans="1:23" s="7" customFormat="1" ht="24.75" customHeight="1">
      <c r="A48" s="238" t="s">
        <v>144</v>
      </c>
      <c r="B48" s="239"/>
      <c r="C48" s="239"/>
      <c r="D48" s="239"/>
      <c r="E48" s="409">
        <f>(YEAR(I47))-1911</f>
        <v>112</v>
      </c>
      <c r="F48" s="409"/>
      <c r="G48" s="409"/>
      <c r="H48" s="410" t="s">
        <v>143</v>
      </c>
      <c r="I48" s="410"/>
      <c r="J48" s="411"/>
      <c r="K48" s="382"/>
      <c r="L48" s="382"/>
      <c r="M48" s="410" t="s">
        <v>142</v>
      </c>
      <c r="N48" s="412"/>
      <c r="O48" s="413" t="s">
        <v>63</v>
      </c>
      <c r="P48" s="413"/>
      <c r="Q48" s="413"/>
      <c r="R48" s="413"/>
      <c r="S48" s="413"/>
      <c r="T48" s="413"/>
      <c r="U48" s="413"/>
      <c r="V48" s="413"/>
      <c r="W48" s="413"/>
    </row>
    <row r="49" spans="1:23" s="7" customFormat="1" ht="30" customHeight="1">
      <c r="A49" s="398" t="s">
        <v>71</v>
      </c>
      <c r="B49" s="398"/>
      <c r="C49" s="398"/>
      <c r="D49" s="398"/>
      <c r="E49" s="398"/>
      <c r="F49" s="398"/>
      <c r="G49" s="399"/>
      <c r="H49" s="400"/>
      <c r="I49" s="401"/>
      <c r="J49" s="401"/>
      <c r="K49" s="401"/>
      <c r="L49" s="401"/>
      <c r="M49" s="401"/>
      <c r="N49" s="401"/>
      <c r="O49" s="406" t="s">
        <v>69</v>
      </c>
      <c r="P49" s="407"/>
      <c r="Q49" s="407"/>
      <c r="R49" s="407"/>
      <c r="S49" s="407"/>
      <c r="T49" s="407"/>
      <c r="U49" s="407"/>
      <c r="V49" s="407"/>
      <c r="W49" s="408"/>
    </row>
    <row r="50" spans="1:23" s="7" customFormat="1" ht="30" customHeight="1">
      <c r="A50" s="398" t="s">
        <v>66</v>
      </c>
      <c r="B50" s="398"/>
      <c r="C50" s="398"/>
      <c r="D50" s="398"/>
      <c r="E50" s="398"/>
      <c r="F50" s="398"/>
      <c r="G50" s="399"/>
      <c r="H50" s="400"/>
      <c r="I50" s="401"/>
      <c r="J50" s="401"/>
      <c r="K50" s="401"/>
      <c r="L50" s="401"/>
      <c r="M50" s="401"/>
      <c r="N50" s="401"/>
      <c r="O50" s="406" t="s">
        <v>70</v>
      </c>
      <c r="P50" s="407"/>
      <c r="Q50" s="407"/>
      <c r="R50" s="407"/>
      <c r="S50" s="407"/>
      <c r="T50" s="407"/>
      <c r="U50" s="407"/>
      <c r="V50" s="407"/>
      <c r="W50" s="408"/>
    </row>
    <row r="51" spans="1:23" s="7" customFormat="1" ht="30" customHeight="1">
      <c r="A51" s="398" t="s">
        <v>67</v>
      </c>
      <c r="B51" s="398"/>
      <c r="C51" s="398"/>
      <c r="D51" s="398"/>
      <c r="E51" s="398"/>
      <c r="F51" s="398"/>
      <c r="G51" s="399"/>
      <c r="H51" s="400"/>
      <c r="I51" s="401"/>
      <c r="J51" s="401"/>
      <c r="K51" s="401"/>
      <c r="L51" s="401"/>
      <c r="M51" s="401"/>
      <c r="N51" s="401"/>
      <c r="O51" s="402"/>
      <c r="P51" s="301"/>
      <c r="Q51" s="301"/>
      <c r="R51" s="301"/>
      <c r="S51" s="301"/>
      <c r="T51" s="301"/>
      <c r="U51" s="301"/>
      <c r="V51" s="301"/>
      <c r="W51" s="403"/>
    </row>
    <row r="52" spans="1:23" s="7" customFormat="1" ht="30" customHeight="1">
      <c r="A52" s="391" t="s">
        <v>7</v>
      </c>
      <c r="B52" s="391"/>
      <c r="C52" s="391"/>
      <c r="D52" s="391"/>
      <c r="E52" s="391"/>
      <c r="F52" s="391"/>
      <c r="G52" s="392"/>
      <c r="H52" s="393">
        <f>H50+H51</f>
        <v>0</v>
      </c>
      <c r="I52" s="394"/>
      <c r="J52" s="394"/>
      <c r="K52" s="394"/>
      <c r="L52" s="394"/>
      <c r="M52" s="394"/>
      <c r="N52" s="394"/>
      <c r="O52" s="404"/>
      <c r="P52" s="330"/>
      <c r="Q52" s="330"/>
      <c r="R52" s="330"/>
      <c r="S52" s="330"/>
      <c r="T52" s="330"/>
      <c r="U52" s="330"/>
      <c r="V52" s="330"/>
      <c r="W52" s="405"/>
    </row>
    <row r="53" spans="1:23" ht="30" customHeight="1">
      <c r="A53" s="391" t="s">
        <v>68</v>
      </c>
      <c r="B53" s="391"/>
      <c r="C53" s="391"/>
      <c r="D53" s="391"/>
      <c r="E53" s="391"/>
      <c r="F53" s="391"/>
      <c r="G53" s="392"/>
      <c r="H53" s="393">
        <f>H49-H52</f>
        <v>0</v>
      </c>
      <c r="I53" s="394"/>
      <c r="J53" s="394"/>
      <c r="K53" s="394"/>
      <c r="L53" s="394"/>
      <c r="M53" s="394"/>
      <c r="N53" s="394"/>
      <c r="O53" s="395"/>
      <c r="P53" s="396"/>
      <c r="Q53" s="396"/>
      <c r="R53" s="396"/>
      <c r="S53" s="396"/>
      <c r="T53" s="396"/>
      <c r="U53" s="396"/>
      <c r="V53" s="396"/>
      <c r="W53" s="397"/>
    </row>
    <row r="54" spans="1:23" ht="16.5" customHeight="1">
      <c r="A54" s="348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</row>
    <row r="55" ht="16.5">
      <c r="A55" s="15" t="s">
        <v>83</v>
      </c>
    </row>
    <row r="56" ht="16.5">
      <c r="A56" s="15" t="s">
        <v>84</v>
      </c>
    </row>
    <row r="57" ht="16.5">
      <c r="A57" s="15" t="s">
        <v>85</v>
      </c>
    </row>
  </sheetData>
  <sheetProtection/>
  <mergeCells count="162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R32:W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4:W44"/>
    <mergeCell ref="A42:H42"/>
    <mergeCell ref="I42:O42"/>
    <mergeCell ref="P42:T42"/>
    <mergeCell ref="U42:W42"/>
    <mergeCell ref="A43:H43"/>
    <mergeCell ref="I43:O43"/>
    <mergeCell ref="P43:T43"/>
    <mergeCell ref="U43:W43"/>
    <mergeCell ref="A45:W45"/>
    <mergeCell ref="A46:W46"/>
    <mergeCell ref="I47:S47"/>
    <mergeCell ref="U47:W47"/>
    <mergeCell ref="A48:D48"/>
    <mergeCell ref="E48:G48"/>
    <mergeCell ref="H48:I48"/>
    <mergeCell ref="J48:L48"/>
    <mergeCell ref="M48:N48"/>
    <mergeCell ref="O48:W48"/>
    <mergeCell ref="A49:G49"/>
    <mergeCell ref="H49:N49"/>
    <mergeCell ref="O49:W49"/>
    <mergeCell ref="A50:G50"/>
    <mergeCell ref="H50:N50"/>
    <mergeCell ref="O50:W50"/>
    <mergeCell ref="A53:G53"/>
    <mergeCell ref="H53:N53"/>
    <mergeCell ref="O53:W53"/>
    <mergeCell ref="A54:W54"/>
    <mergeCell ref="A51:G51"/>
    <mergeCell ref="H51:N51"/>
    <mergeCell ref="O51:W51"/>
    <mergeCell ref="A52:G52"/>
    <mergeCell ref="H52:N52"/>
    <mergeCell ref="O52:W52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34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/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163"/>
      <c r="E13" s="414"/>
      <c r="F13" s="414"/>
      <c r="G13" s="414"/>
      <c r="H13" s="414"/>
      <c r="I13" s="415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416"/>
      <c r="E14" s="416"/>
      <c r="F14" s="416"/>
      <c r="G14" s="416"/>
      <c r="H14" s="416"/>
      <c r="I14" s="417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>
        <f>IF(D13=0,"",D13)</f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19.5">
      <c r="A45" s="377" t="s">
        <v>141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</row>
    <row r="46" spans="1:23" s="7" customFormat="1" ht="17.25">
      <c r="A46" s="378" t="s">
        <v>88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</row>
    <row r="47" spans="1:23" s="7" customFormat="1" ht="16.5" customHeight="1">
      <c r="A47" s="21"/>
      <c r="B47" s="22"/>
      <c r="C47" s="22"/>
      <c r="D47" s="22"/>
      <c r="E47" s="22"/>
      <c r="F47" s="22"/>
      <c r="G47" s="22"/>
      <c r="H47" s="22"/>
      <c r="I47" s="344">
        <f ca="1">TODAY()</f>
        <v>45177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23"/>
      <c r="U47" s="345" t="s">
        <v>140</v>
      </c>
      <c r="V47" s="345"/>
      <c r="W47" s="345"/>
    </row>
    <row r="48" spans="1:23" s="7" customFormat="1" ht="24.75" customHeight="1">
      <c r="A48" s="379" t="s">
        <v>144</v>
      </c>
      <c r="B48" s="380"/>
      <c r="C48" s="380"/>
      <c r="D48" s="381">
        <f>(YEAR(I47))-1911</f>
        <v>112</v>
      </c>
      <c r="E48" s="381"/>
      <c r="F48" s="381" t="s">
        <v>143</v>
      </c>
      <c r="G48" s="381"/>
      <c r="H48" s="432"/>
      <c r="I48" s="432"/>
      <c r="J48" s="381" t="s">
        <v>142</v>
      </c>
      <c r="K48" s="433"/>
      <c r="L48" s="434" t="s">
        <v>61</v>
      </c>
      <c r="M48" s="435"/>
      <c r="N48" s="435"/>
      <c r="O48" s="435"/>
      <c r="P48" s="421">
        <f>T54</f>
      </c>
      <c r="Q48" s="422"/>
      <c r="R48" s="422"/>
      <c r="S48" s="422"/>
      <c r="T48" s="422"/>
      <c r="U48" s="422"/>
      <c r="V48" s="422"/>
      <c r="W48" s="383"/>
    </row>
    <row r="49" spans="1:23" s="7" customFormat="1" ht="24.75" customHeight="1">
      <c r="A49" s="426" t="s">
        <v>89</v>
      </c>
      <c r="B49" s="427"/>
      <c r="C49" s="427"/>
      <c r="D49" s="427"/>
      <c r="E49" s="427"/>
      <c r="F49" s="427"/>
      <c r="G49" s="427"/>
      <c r="H49" s="427"/>
      <c r="I49" s="428"/>
      <c r="J49" s="429" t="s">
        <v>90</v>
      </c>
      <c r="K49" s="430"/>
      <c r="L49" s="430"/>
      <c r="M49" s="430"/>
      <c r="N49" s="430"/>
      <c r="O49" s="430"/>
      <c r="P49" s="430"/>
      <c r="Q49" s="430"/>
      <c r="R49" s="430"/>
      <c r="S49" s="431"/>
      <c r="T49" s="426" t="s">
        <v>91</v>
      </c>
      <c r="U49" s="427"/>
      <c r="V49" s="427"/>
      <c r="W49" s="428"/>
    </row>
    <row r="50" spans="1:23" s="7" customFormat="1" ht="34.5" customHeight="1">
      <c r="A50" s="126"/>
      <c r="B50" s="382"/>
      <c r="C50" s="382"/>
      <c r="D50" s="382"/>
      <c r="E50" s="382"/>
      <c r="F50" s="382"/>
      <c r="G50" s="382"/>
      <c r="H50" s="382"/>
      <c r="I50" s="127"/>
      <c r="J50" s="126"/>
      <c r="K50" s="418"/>
      <c r="L50" s="418"/>
      <c r="M50" s="418"/>
      <c r="N50" s="418"/>
      <c r="O50" s="418"/>
      <c r="P50" s="418"/>
      <c r="Q50" s="418"/>
      <c r="R50" s="418"/>
      <c r="S50" s="419"/>
      <c r="T50" s="246"/>
      <c r="U50" s="420"/>
      <c r="V50" s="420"/>
      <c r="W50" s="247"/>
    </row>
    <row r="51" spans="1:23" s="7" customFormat="1" ht="34.5" customHeight="1">
      <c r="A51" s="126"/>
      <c r="B51" s="382"/>
      <c r="C51" s="382"/>
      <c r="D51" s="382"/>
      <c r="E51" s="382"/>
      <c r="F51" s="382"/>
      <c r="G51" s="382"/>
      <c r="H51" s="382"/>
      <c r="I51" s="127"/>
      <c r="J51" s="126"/>
      <c r="K51" s="418"/>
      <c r="L51" s="418"/>
      <c r="M51" s="418"/>
      <c r="N51" s="418"/>
      <c r="O51" s="418"/>
      <c r="P51" s="418"/>
      <c r="Q51" s="418"/>
      <c r="R51" s="418"/>
      <c r="S51" s="419"/>
      <c r="T51" s="246"/>
      <c r="U51" s="420"/>
      <c r="V51" s="420"/>
      <c r="W51" s="247"/>
    </row>
    <row r="52" spans="1:23" ht="34.5" customHeight="1">
      <c r="A52" s="126"/>
      <c r="B52" s="382"/>
      <c r="C52" s="382"/>
      <c r="D52" s="382"/>
      <c r="E52" s="382"/>
      <c r="F52" s="382"/>
      <c r="G52" s="382"/>
      <c r="H52" s="382"/>
      <c r="I52" s="127"/>
      <c r="J52" s="126"/>
      <c r="K52" s="418"/>
      <c r="L52" s="418"/>
      <c r="M52" s="418"/>
      <c r="N52" s="418"/>
      <c r="O52" s="418"/>
      <c r="P52" s="418"/>
      <c r="Q52" s="418"/>
      <c r="R52" s="418"/>
      <c r="S52" s="419"/>
      <c r="T52" s="246"/>
      <c r="U52" s="420"/>
      <c r="V52" s="420"/>
      <c r="W52" s="247"/>
    </row>
    <row r="53" spans="1:23" ht="34.5" customHeight="1">
      <c r="A53" s="126"/>
      <c r="B53" s="382"/>
      <c r="C53" s="382"/>
      <c r="D53" s="382"/>
      <c r="E53" s="382"/>
      <c r="F53" s="382"/>
      <c r="G53" s="382"/>
      <c r="H53" s="382"/>
      <c r="I53" s="127"/>
      <c r="J53" s="126"/>
      <c r="K53" s="418"/>
      <c r="L53" s="418"/>
      <c r="M53" s="418"/>
      <c r="N53" s="418"/>
      <c r="O53" s="418"/>
      <c r="P53" s="418"/>
      <c r="Q53" s="418"/>
      <c r="R53" s="418"/>
      <c r="S53" s="419"/>
      <c r="T53" s="246"/>
      <c r="U53" s="420"/>
      <c r="V53" s="420"/>
      <c r="W53" s="247"/>
    </row>
    <row r="54" spans="1:23" ht="34.5" customHeight="1">
      <c r="A54" s="97" t="s">
        <v>64</v>
      </c>
      <c r="B54" s="167"/>
      <c r="C54" s="167"/>
      <c r="D54" s="167"/>
      <c r="E54" s="167"/>
      <c r="F54" s="167"/>
      <c r="G54" s="167"/>
      <c r="H54" s="167"/>
      <c r="I54" s="176"/>
      <c r="J54" s="100"/>
      <c r="K54" s="98"/>
      <c r="L54" s="98"/>
      <c r="M54" s="98"/>
      <c r="N54" s="98"/>
      <c r="O54" s="98"/>
      <c r="P54" s="98"/>
      <c r="Q54" s="98"/>
      <c r="R54" s="98"/>
      <c r="S54" s="99"/>
      <c r="T54" s="423">
        <f>IF(SUM(T50:W53)=0,"",SUM(T50:W53))</f>
      </c>
      <c r="U54" s="424"/>
      <c r="V54" s="424"/>
      <c r="W54" s="425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9.5" customHeight="1">
      <c r="A56" s="15" t="s">
        <v>83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ht="19.5" customHeight="1">
      <c r="A57" s="15" t="s">
        <v>92</v>
      </c>
    </row>
    <row r="58" ht="19.5" customHeight="1">
      <c r="A58" s="15" t="s">
        <v>93</v>
      </c>
    </row>
  </sheetData>
  <sheetProtection/>
  <mergeCells count="165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R32:W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4:W44"/>
    <mergeCell ref="A42:H42"/>
    <mergeCell ref="I42:O42"/>
    <mergeCell ref="P42:T42"/>
    <mergeCell ref="U42:W42"/>
    <mergeCell ref="A43:H43"/>
    <mergeCell ref="I43:O43"/>
    <mergeCell ref="P43:T43"/>
    <mergeCell ref="U43:W43"/>
    <mergeCell ref="U47:W47"/>
    <mergeCell ref="A48:C48"/>
    <mergeCell ref="D48:E48"/>
    <mergeCell ref="F48:G48"/>
    <mergeCell ref="H48:I48"/>
    <mergeCell ref="J48:K48"/>
    <mergeCell ref="L48:O48"/>
    <mergeCell ref="A49:I49"/>
    <mergeCell ref="J49:S49"/>
    <mergeCell ref="T49:W49"/>
    <mergeCell ref="A50:I50"/>
    <mergeCell ref="J50:S50"/>
    <mergeCell ref="T50:W50"/>
    <mergeCell ref="A51:I51"/>
    <mergeCell ref="J51:S51"/>
    <mergeCell ref="T51:W51"/>
    <mergeCell ref="A54:I54"/>
    <mergeCell ref="J54:S54"/>
    <mergeCell ref="T54:W54"/>
    <mergeCell ref="A52:I52"/>
    <mergeCell ref="J52:S52"/>
    <mergeCell ref="T52:W52"/>
    <mergeCell ref="A53:I53"/>
    <mergeCell ref="R13:S13"/>
    <mergeCell ref="T13:U13"/>
    <mergeCell ref="K16:O16"/>
    <mergeCell ref="P16:Q16"/>
    <mergeCell ref="R16:S16"/>
    <mergeCell ref="T16:U16"/>
    <mergeCell ref="K20:O20"/>
    <mergeCell ref="P20:Q20"/>
    <mergeCell ref="R20:S20"/>
    <mergeCell ref="T20:U20"/>
    <mergeCell ref="J53:S53"/>
    <mergeCell ref="T53:W53"/>
    <mergeCell ref="P48:W48"/>
    <mergeCell ref="A45:W45"/>
    <mergeCell ref="A46:W46"/>
    <mergeCell ref="I47:S47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25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133</v>
      </c>
      <c r="F4" s="185"/>
      <c r="G4" s="185"/>
      <c r="H4" s="185"/>
      <c r="I4" s="186"/>
      <c r="J4" s="189" t="s">
        <v>48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49</v>
      </c>
      <c r="B5" s="8" t="s">
        <v>129</v>
      </c>
      <c r="C5" s="187" t="s">
        <v>126</v>
      </c>
      <c r="D5" s="188"/>
      <c r="E5" s="97" t="s">
        <v>50</v>
      </c>
      <c r="F5" s="161"/>
      <c r="G5" s="161"/>
      <c r="H5" s="161"/>
      <c r="I5" s="161"/>
      <c r="J5" s="197" t="s">
        <v>135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51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52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53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54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115</v>
      </c>
      <c r="L11" s="167"/>
      <c r="M11" s="167"/>
      <c r="N11" s="161"/>
      <c r="O11" s="161"/>
      <c r="P11" s="97" t="s">
        <v>116</v>
      </c>
      <c r="Q11" s="161"/>
      <c r="R11" s="97" t="s">
        <v>117</v>
      </c>
      <c r="S11" s="161"/>
      <c r="T11" s="97" t="s">
        <v>118</v>
      </c>
      <c r="U11" s="161"/>
      <c r="V11" s="97" t="s">
        <v>119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 t="s">
        <v>134</v>
      </c>
      <c r="L12" s="122"/>
      <c r="M12" s="122"/>
      <c r="N12" s="122"/>
      <c r="O12" s="123"/>
      <c r="P12" s="124" t="s">
        <v>124</v>
      </c>
      <c r="Q12" s="125"/>
      <c r="R12" s="126">
        <v>2</v>
      </c>
      <c r="S12" s="127"/>
      <c r="T12" s="119">
        <v>3500</v>
      </c>
      <c r="U12" s="120"/>
      <c r="V12" s="128">
        <f>IF(R12*T12=0,"",R12*T12)</f>
        <v>7000</v>
      </c>
      <c r="W12" s="129"/>
    </row>
    <row r="13" spans="1:23" s="11" customFormat="1" ht="30" customHeight="1">
      <c r="A13" s="179"/>
      <c r="B13" s="50" t="s">
        <v>112</v>
      </c>
      <c r="C13" s="164"/>
      <c r="D13" s="163" t="s">
        <v>15</v>
      </c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114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  <v>7000</v>
      </c>
      <c r="W22" s="129"/>
    </row>
    <row r="23" spans="1:23" s="11" customFormat="1" ht="42" customHeight="1">
      <c r="A23" s="160" t="s">
        <v>94</v>
      </c>
      <c r="B23" s="51"/>
      <c r="C23" s="51"/>
      <c r="D23" s="51"/>
      <c r="E23" s="51"/>
      <c r="F23" s="51"/>
      <c r="G23" s="51"/>
      <c r="H23" s="51"/>
      <c r="I23" s="51"/>
      <c r="J23" s="46" t="s">
        <v>55</v>
      </c>
      <c r="K23" s="51"/>
      <c r="L23" s="51"/>
      <c r="M23" s="51"/>
      <c r="N23" s="51"/>
      <c r="O23" s="51"/>
      <c r="P23" s="51"/>
      <c r="Q23" s="51"/>
      <c r="R23" s="51"/>
      <c r="S23" s="46" t="s">
        <v>56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  <v>7000</v>
      </c>
      <c r="J36" s="80"/>
      <c r="K36" s="80"/>
      <c r="L36" s="80"/>
      <c r="M36" s="80"/>
      <c r="N36" s="80"/>
      <c r="O36" s="80"/>
      <c r="P36" s="80"/>
      <c r="Q36" s="81"/>
      <c r="R36" s="88" t="str">
        <f>IF(J5=0,"",J5)</f>
        <v>總處務印表機碳粉2支</v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辦公(事務)用品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21.75" customHeight="1">
      <c r="A45" s="92" t="s">
        <v>35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0" s="7" customFormat="1" ht="21.75" customHeight="1">
      <c r="A46" s="92" t="s">
        <v>34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s="7" customFormat="1" ht="53.25" customHeight="1">
      <c r="A47" s="92" t="s">
        <v>37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s="7" customFormat="1" ht="21.75" customHeight="1">
      <c r="A48" s="92" t="s">
        <v>36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s="7" customFormat="1" ht="44.25" customHeight="1">
      <c r="A49" s="92" t="s">
        <v>151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s="7" customFormat="1" ht="4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7" customFormat="1" ht="4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3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</sheetData>
  <sheetProtection/>
  <mergeCells count="141">
    <mergeCell ref="A5:A9"/>
    <mergeCell ref="A15:A18"/>
    <mergeCell ref="A19:A22"/>
    <mergeCell ref="J23:R23"/>
    <mergeCell ref="C6:D6"/>
    <mergeCell ref="J10:W10"/>
    <mergeCell ref="K12:O12"/>
    <mergeCell ref="P12:Q12"/>
    <mergeCell ref="R12:S12"/>
    <mergeCell ref="D10:I11"/>
    <mergeCell ref="V3:W3"/>
    <mergeCell ref="E9:I9"/>
    <mergeCell ref="D12:I12"/>
    <mergeCell ref="V12:W12"/>
    <mergeCell ref="E6:I7"/>
    <mergeCell ref="J5:W9"/>
    <mergeCell ref="J11:J22"/>
    <mergeCell ref="K18:O18"/>
    <mergeCell ref="P18:Q18"/>
    <mergeCell ref="R18:S18"/>
    <mergeCell ref="A46:T46"/>
    <mergeCell ref="A47:T47"/>
    <mergeCell ref="A48:T48"/>
    <mergeCell ref="P42:T42"/>
    <mergeCell ref="U42:W42"/>
    <mergeCell ref="A4:D4"/>
    <mergeCell ref="E4:I4"/>
    <mergeCell ref="C5:D5"/>
    <mergeCell ref="J4:W4"/>
    <mergeCell ref="E8:I8"/>
    <mergeCell ref="A49:T49"/>
    <mergeCell ref="A44:W44"/>
    <mergeCell ref="B12:C12"/>
    <mergeCell ref="A10:A14"/>
    <mergeCell ref="V19:W19"/>
    <mergeCell ref="P14:Q14"/>
    <mergeCell ref="U43:W43"/>
    <mergeCell ref="T12:U12"/>
    <mergeCell ref="A41:H41"/>
    <mergeCell ref="V11:W11"/>
    <mergeCell ref="Y5:Y8"/>
    <mergeCell ref="V15:W15"/>
    <mergeCell ref="T14:U14"/>
    <mergeCell ref="V14:W14"/>
    <mergeCell ref="V22:W22"/>
    <mergeCell ref="C7:D7"/>
    <mergeCell ref="C8:D8"/>
    <mergeCell ref="C9:D9"/>
    <mergeCell ref="T19:U19"/>
    <mergeCell ref="K17:O17"/>
    <mergeCell ref="A1:W1"/>
    <mergeCell ref="A30:W30"/>
    <mergeCell ref="A28:N28"/>
    <mergeCell ref="O28:W28"/>
    <mergeCell ref="K11:O11"/>
    <mergeCell ref="T11:U11"/>
    <mergeCell ref="K22:U22"/>
    <mergeCell ref="A2:U3"/>
    <mergeCell ref="T17:U17"/>
    <mergeCell ref="V2:W2"/>
    <mergeCell ref="P11:Q11"/>
    <mergeCell ref="R11:S11"/>
    <mergeCell ref="E5:I5"/>
    <mergeCell ref="B10:C11"/>
    <mergeCell ref="K15:O15"/>
    <mergeCell ref="D13:I14"/>
    <mergeCell ref="B13:C14"/>
    <mergeCell ref="A45:W45"/>
    <mergeCell ref="A29:W29"/>
    <mergeCell ref="A32:D32"/>
    <mergeCell ref="A33:D33"/>
    <mergeCell ref="C36:H36"/>
    <mergeCell ref="C34:D34"/>
    <mergeCell ref="E34:H34"/>
    <mergeCell ref="A34:B35"/>
    <mergeCell ref="C35:H35"/>
    <mergeCell ref="K32:Q32"/>
    <mergeCell ref="E32:H32"/>
    <mergeCell ref="E33:H33"/>
    <mergeCell ref="B15:I18"/>
    <mergeCell ref="I41:O41"/>
    <mergeCell ref="R32:W32"/>
    <mergeCell ref="J24:R27"/>
    <mergeCell ref="S24:W27"/>
    <mergeCell ref="R19:S19"/>
    <mergeCell ref="P17:Q17"/>
    <mergeCell ref="A23:I23"/>
    <mergeCell ref="R34:W35"/>
    <mergeCell ref="A36:B38"/>
    <mergeCell ref="I36:Q38"/>
    <mergeCell ref="R36:W38"/>
    <mergeCell ref="P40:T40"/>
    <mergeCell ref="U40:W40"/>
    <mergeCell ref="C37:H37"/>
    <mergeCell ref="A43:H43"/>
    <mergeCell ref="I43:O43"/>
    <mergeCell ref="I34:Q34"/>
    <mergeCell ref="R33:U33"/>
    <mergeCell ref="K19:O19"/>
    <mergeCell ref="S23:W23"/>
    <mergeCell ref="R21:S21"/>
    <mergeCell ref="P21:Q21"/>
    <mergeCell ref="V20:W20"/>
    <mergeCell ref="P43:T43"/>
    <mergeCell ref="V13:W13"/>
    <mergeCell ref="A24:I27"/>
    <mergeCell ref="V21:W21"/>
    <mergeCell ref="T15:U15"/>
    <mergeCell ref="K14:O14"/>
    <mergeCell ref="R14:S14"/>
    <mergeCell ref="K21:O21"/>
    <mergeCell ref="P19:Q19"/>
    <mergeCell ref="B19:I22"/>
    <mergeCell ref="V16:W16"/>
    <mergeCell ref="Y36:Y39"/>
    <mergeCell ref="A42:H42"/>
    <mergeCell ref="I42:O42"/>
    <mergeCell ref="U41:W41"/>
    <mergeCell ref="P41:T41"/>
    <mergeCell ref="I40:O40"/>
    <mergeCell ref="C38:H38"/>
    <mergeCell ref="A40:H40"/>
    <mergeCell ref="T18:U18"/>
    <mergeCell ref="V18:W18"/>
    <mergeCell ref="P15:Q15"/>
    <mergeCell ref="K20:O20"/>
    <mergeCell ref="P20:Q20"/>
    <mergeCell ref="R20:S20"/>
    <mergeCell ref="R15:S15"/>
    <mergeCell ref="R17:S17"/>
    <mergeCell ref="V17:W17"/>
    <mergeCell ref="T21:U21"/>
    <mergeCell ref="T20:U20"/>
    <mergeCell ref="K13:O13"/>
    <mergeCell ref="P13:Q13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SheetLayoutView="100" zoomScalePageLayoutView="0" workbookViewId="0" topLeftCell="A28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133</v>
      </c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 t="s">
        <v>136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130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131</v>
      </c>
      <c r="E12" s="195"/>
      <c r="F12" s="195"/>
      <c r="G12" s="195"/>
      <c r="H12" s="195"/>
      <c r="I12" s="196"/>
      <c r="J12" s="204"/>
      <c r="K12" s="121" t="s">
        <v>180</v>
      </c>
      <c r="L12" s="122"/>
      <c r="M12" s="122"/>
      <c r="N12" s="122"/>
      <c r="O12" s="123"/>
      <c r="P12" s="124" t="s">
        <v>181</v>
      </c>
      <c r="Q12" s="125"/>
      <c r="R12" s="126">
        <v>1</v>
      </c>
      <c r="S12" s="127"/>
      <c r="T12" s="119">
        <v>12000</v>
      </c>
      <c r="U12" s="120"/>
      <c r="V12" s="128">
        <f>IF(R12*T12=0,"",R12*T12)</f>
        <v>12000</v>
      </c>
      <c r="W12" s="129"/>
    </row>
    <row r="13" spans="1:23" s="11" customFormat="1" ht="30" customHeight="1">
      <c r="A13" s="179"/>
      <c r="B13" s="50" t="s">
        <v>112</v>
      </c>
      <c r="C13" s="164"/>
      <c r="D13" s="163" t="s">
        <v>132</v>
      </c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163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  <v>12000</v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建築及設備計畫</v>
      </c>
      <c r="D36" s="77"/>
      <c r="E36" s="77"/>
      <c r="F36" s="77"/>
      <c r="G36" s="77"/>
      <c r="H36" s="78"/>
      <c r="I36" s="79">
        <f>IF(V22=0,"",V22)</f>
        <v>12000</v>
      </c>
      <c r="J36" s="80"/>
      <c r="K36" s="80"/>
      <c r="L36" s="80"/>
      <c r="M36" s="80"/>
      <c r="N36" s="80"/>
      <c r="O36" s="80"/>
      <c r="P36" s="80"/>
      <c r="Q36" s="81"/>
      <c r="R36" s="88" t="str">
        <f>IF(J5=0,"",J5)</f>
        <v>總務處打孔機1台</v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其他設備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購置雜項設備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90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33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4" customFormat="1" ht="12.75" customHeigh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s="7" customFormat="1" ht="21.75" customHeight="1">
      <c r="A45" s="92" t="s">
        <v>35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0" s="7" customFormat="1" ht="21.75" customHeight="1">
      <c r="A46" s="92" t="s">
        <v>34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s="7" customFormat="1" ht="53.25" customHeight="1">
      <c r="A47" s="92" t="s">
        <v>37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s="7" customFormat="1" ht="21.75" customHeight="1">
      <c r="A48" s="92" t="s">
        <v>36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s="7" customFormat="1" ht="44.25" customHeight="1">
      <c r="A49" s="92" t="s">
        <v>151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s="7" customFormat="1" ht="4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7" customFormat="1" ht="4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3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4:23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4:23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4:23" ht="16.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</sheetData>
  <sheetProtection/>
  <mergeCells count="141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R32:W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44:W44"/>
    <mergeCell ref="A45:W45"/>
    <mergeCell ref="A46:T46"/>
    <mergeCell ref="A47:T47"/>
    <mergeCell ref="A48:T48"/>
    <mergeCell ref="A49:T49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3"/>
  <rowBreaks count="1" manualBreakCount="1">
    <brk id="28" max="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K10" sqref="K10:L10"/>
    </sheetView>
  </sheetViews>
  <sheetFormatPr defaultColWidth="9.00390625" defaultRowHeight="16.5"/>
  <cols>
    <col min="1" max="1" width="3.50390625" style="2" customWidth="1"/>
    <col min="2" max="10" width="3.125" style="2" customWidth="1"/>
    <col min="11" max="11" width="7.375" style="2" customWidth="1"/>
    <col min="12" max="12" width="5.50390625" style="2" customWidth="1"/>
    <col min="13" max="14" width="7.875" style="2" customWidth="1"/>
    <col min="15" max="15" width="9.00390625" style="2" customWidth="1"/>
    <col min="16" max="16" width="43.875" style="2" customWidth="1"/>
    <col min="17" max="16384" width="9.00390625" style="2" customWidth="1"/>
  </cols>
  <sheetData>
    <row r="1" spans="1:14" s="11" customFormat="1" ht="18.75" customHeight="1">
      <c r="A1" s="217" t="s">
        <v>42</v>
      </c>
      <c r="B1" s="220" t="s">
        <v>40</v>
      </c>
      <c r="C1" s="221"/>
      <c r="D1" s="221"/>
      <c r="E1" s="98"/>
      <c r="F1" s="98"/>
      <c r="G1" s="220" t="s">
        <v>3</v>
      </c>
      <c r="H1" s="98"/>
      <c r="I1" s="220" t="s">
        <v>2</v>
      </c>
      <c r="J1" s="98"/>
      <c r="K1" s="220" t="s">
        <v>4</v>
      </c>
      <c r="L1" s="98"/>
      <c r="M1" s="220" t="s">
        <v>12</v>
      </c>
      <c r="N1" s="229"/>
    </row>
    <row r="2" spans="1:16" s="11" customFormat="1" ht="34.5" customHeight="1">
      <c r="A2" s="218"/>
      <c r="B2" s="222"/>
      <c r="C2" s="223"/>
      <c r="D2" s="223"/>
      <c r="E2" s="223"/>
      <c r="F2" s="224"/>
      <c r="G2" s="225"/>
      <c r="H2" s="226"/>
      <c r="I2" s="225"/>
      <c r="J2" s="226"/>
      <c r="K2" s="225"/>
      <c r="L2" s="226"/>
      <c r="M2" s="227">
        <f>IF(I2*K2=0,"",I2*K2)</f>
      </c>
      <c r="N2" s="228"/>
      <c r="P2" s="214" t="s">
        <v>45</v>
      </c>
    </row>
    <row r="3" spans="1:16" s="11" customFormat="1" ht="34.5" customHeight="1">
      <c r="A3" s="218"/>
      <c r="B3" s="222"/>
      <c r="C3" s="223"/>
      <c r="D3" s="223"/>
      <c r="E3" s="223"/>
      <c r="F3" s="224"/>
      <c r="G3" s="225"/>
      <c r="H3" s="226"/>
      <c r="I3" s="225"/>
      <c r="J3" s="226"/>
      <c r="K3" s="225"/>
      <c r="L3" s="226"/>
      <c r="M3" s="227">
        <f aca="true" t="shared" si="0" ref="M3:M18">IF(I3*K3=0,"",I3*K3)</f>
      </c>
      <c r="N3" s="228"/>
      <c r="P3" s="215"/>
    </row>
    <row r="4" spans="1:16" s="11" customFormat="1" ht="34.5" customHeight="1">
      <c r="A4" s="218"/>
      <c r="B4" s="222"/>
      <c r="C4" s="223"/>
      <c r="D4" s="223"/>
      <c r="E4" s="223"/>
      <c r="F4" s="224"/>
      <c r="G4" s="225"/>
      <c r="H4" s="226"/>
      <c r="I4" s="225"/>
      <c r="J4" s="226"/>
      <c r="K4" s="225"/>
      <c r="L4" s="226"/>
      <c r="M4" s="227">
        <f t="shared" si="0"/>
      </c>
      <c r="N4" s="228"/>
      <c r="P4" s="215"/>
    </row>
    <row r="5" spans="1:16" s="11" customFormat="1" ht="34.5" customHeight="1">
      <c r="A5" s="218"/>
      <c r="B5" s="222"/>
      <c r="C5" s="223"/>
      <c r="D5" s="223"/>
      <c r="E5" s="223"/>
      <c r="F5" s="224"/>
      <c r="G5" s="225"/>
      <c r="H5" s="226"/>
      <c r="I5" s="225"/>
      <c r="J5" s="226"/>
      <c r="K5" s="225"/>
      <c r="L5" s="226"/>
      <c r="M5" s="227">
        <f t="shared" si="0"/>
      </c>
      <c r="N5" s="228"/>
      <c r="P5" s="216" t="s">
        <v>123</v>
      </c>
    </row>
    <row r="6" spans="1:16" s="11" customFormat="1" ht="34.5" customHeight="1">
      <c r="A6" s="218"/>
      <c r="B6" s="222"/>
      <c r="C6" s="223"/>
      <c r="D6" s="223"/>
      <c r="E6" s="223"/>
      <c r="F6" s="224"/>
      <c r="G6" s="225"/>
      <c r="H6" s="226"/>
      <c r="I6" s="225"/>
      <c r="J6" s="226"/>
      <c r="K6" s="225"/>
      <c r="L6" s="226"/>
      <c r="M6" s="227">
        <f t="shared" si="0"/>
      </c>
      <c r="N6" s="228"/>
      <c r="P6" s="149"/>
    </row>
    <row r="7" spans="1:16" s="11" customFormat="1" ht="34.5" customHeight="1">
      <c r="A7" s="218"/>
      <c r="B7" s="222"/>
      <c r="C7" s="223"/>
      <c r="D7" s="223"/>
      <c r="E7" s="223"/>
      <c r="F7" s="224"/>
      <c r="G7" s="225"/>
      <c r="H7" s="226"/>
      <c r="I7" s="225"/>
      <c r="J7" s="226"/>
      <c r="K7" s="225"/>
      <c r="L7" s="226"/>
      <c r="M7" s="227">
        <f t="shared" si="0"/>
      </c>
      <c r="N7" s="228"/>
      <c r="P7" s="19"/>
    </row>
    <row r="8" spans="1:16" s="11" customFormat="1" ht="34.5" customHeight="1">
      <c r="A8" s="218"/>
      <c r="B8" s="222"/>
      <c r="C8" s="223"/>
      <c r="D8" s="223"/>
      <c r="E8" s="223"/>
      <c r="F8" s="224"/>
      <c r="G8" s="225"/>
      <c r="H8" s="226"/>
      <c r="I8" s="225"/>
      <c r="J8" s="226"/>
      <c r="K8" s="225"/>
      <c r="L8" s="226"/>
      <c r="M8" s="227">
        <f t="shared" si="0"/>
      </c>
      <c r="N8" s="228"/>
      <c r="P8" s="19"/>
    </row>
    <row r="9" spans="1:16" s="11" customFormat="1" ht="34.5" customHeight="1">
      <c r="A9" s="218"/>
      <c r="B9" s="222"/>
      <c r="C9" s="223"/>
      <c r="D9" s="223"/>
      <c r="E9" s="223"/>
      <c r="F9" s="224"/>
      <c r="G9" s="225"/>
      <c r="H9" s="226"/>
      <c r="I9" s="225"/>
      <c r="J9" s="226"/>
      <c r="K9" s="225"/>
      <c r="L9" s="226"/>
      <c r="M9" s="227">
        <f t="shared" si="0"/>
      </c>
      <c r="N9" s="228"/>
      <c r="P9" s="19"/>
    </row>
    <row r="10" spans="1:16" s="11" customFormat="1" ht="34.5" customHeight="1">
      <c r="A10" s="218"/>
      <c r="B10" s="222"/>
      <c r="C10" s="223"/>
      <c r="D10" s="223"/>
      <c r="E10" s="223"/>
      <c r="F10" s="224"/>
      <c r="G10" s="225"/>
      <c r="H10" s="226"/>
      <c r="I10" s="225"/>
      <c r="J10" s="226"/>
      <c r="K10" s="225"/>
      <c r="L10" s="226"/>
      <c r="M10" s="227">
        <f t="shared" si="0"/>
      </c>
      <c r="N10" s="228"/>
      <c r="P10" s="19"/>
    </row>
    <row r="11" spans="1:16" s="11" customFormat="1" ht="34.5" customHeight="1">
      <c r="A11" s="218"/>
      <c r="B11" s="222"/>
      <c r="C11" s="223"/>
      <c r="D11" s="223"/>
      <c r="E11" s="223"/>
      <c r="F11" s="224"/>
      <c r="G11" s="225"/>
      <c r="H11" s="226"/>
      <c r="I11" s="225"/>
      <c r="J11" s="226"/>
      <c r="K11" s="225"/>
      <c r="L11" s="226"/>
      <c r="M11" s="227">
        <f t="shared" si="0"/>
      </c>
      <c r="N11" s="228"/>
      <c r="P11" s="19"/>
    </row>
    <row r="12" spans="1:16" s="11" customFormat="1" ht="34.5" customHeight="1">
      <c r="A12" s="218"/>
      <c r="B12" s="222"/>
      <c r="C12" s="223"/>
      <c r="D12" s="223"/>
      <c r="E12" s="223"/>
      <c r="F12" s="224"/>
      <c r="G12" s="225"/>
      <c r="H12" s="226"/>
      <c r="I12" s="225"/>
      <c r="J12" s="226"/>
      <c r="K12" s="225"/>
      <c r="L12" s="226"/>
      <c r="M12" s="227">
        <f t="shared" si="0"/>
      </c>
      <c r="N12" s="228"/>
      <c r="P12" s="19"/>
    </row>
    <row r="13" spans="1:16" s="11" customFormat="1" ht="34.5" customHeight="1">
      <c r="A13" s="218"/>
      <c r="B13" s="222"/>
      <c r="C13" s="223"/>
      <c r="D13" s="223"/>
      <c r="E13" s="223"/>
      <c r="F13" s="224"/>
      <c r="G13" s="225"/>
      <c r="H13" s="226"/>
      <c r="I13" s="225"/>
      <c r="J13" s="226"/>
      <c r="K13" s="225"/>
      <c r="L13" s="226"/>
      <c r="M13" s="227">
        <f t="shared" si="0"/>
      </c>
      <c r="N13" s="228"/>
      <c r="P13" s="19"/>
    </row>
    <row r="14" spans="1:16" s="11" customFormat="1" ht="34.5" customHeight="1">
      <c r="A14" s="218"/>
      <c r="B14" s="222"/>
      <c r="C14" s="223"/>
      <c r="D14" s="223"/>
      <c r="E14" s="223"/>
      <c r="F14" s="224"/>
      <c r="G14" s="225"/>
      <c r="H14" s="226"/>
      <c r="I14" s="225"/>
      <c r="J14" s="226"/>
      <c r="K14" s="225"/>
      <c r="L14" s="226"/>
      <c r="M14" s="227">
        <f t="shared" si="0"/>
      </c>
      <c r="N14" s="228"/>
      <c r="P14" s="19"/>
    </row>
    <row r="15" spans="1:16" s="11" customFormat="1" ht="34.5" customHeight="1">
      <c r="A15" s="218"/>
      <c r="B15" s="222"/>
      <c r="C15" s="223"/>
      <c r="D15" s="223"/>
      <c r="E15" s="223"/>
      <c r="F15" s="224"/>
      <c r="G15" s="225"/>
      <c r="H15" s="226"/>
      <c r="I15" s="225"/>
      <c r="J15" s="226"/>
      <c r="K15" s="225"/>
      <c r="L15" s="226"/>
      <c r="M15" s="227">
        <f t="shared" si="0"/>
      </c>
      <c r="N15" s="228"/>
      <c r="P15" s="19"/>
    </row>
    <row r="16" spans="1:16" s="11" customFormat="1" ht="34.5" customHeight="1">
      <c r="A16" s="218"/>
      <c r="B16" s="222"/>
      <c r="C16" s="223"/>
      <c r="D16" s="223"/>
      <c r="E16" s="223"/>
      <c r="F16" s="224"/>
      <c r="G16" s="225"/>
      <c r="H16" s="226"/>
      <c r="I16" s="225"/>
      <c r="J16" s="226"/>
      <c r="K16" s="225"/>
      <c r="L16" s="226"/>
      <c r="M16" s="227">
        <f t="shared" si="0"/>
      </c>
      <c r="N16" s="228"/>
      <c r="P16" s="19"/>
    </row>
    <row r="17" spans="1:16" s="11" customFormat="1" ht="34.5" customHeight="1">
      <c r="A17" s="218"/>
      <c r="B17" s="222"/>
      <c r="C17" s="223"/>
      <c r="D17" s="223"/>
      <c r="E17" s="223"/>
      <c r="F17" s="224"/>
      <c r="G17" s="225"/>
      <c r="H17" s="226"/>
      <c r="I17" s="225"/>
      <c r="J17" s="226"/>
      <c r="K17" s="225"/>
      <c r="L17" s="226"/>
      <c r="M17" s="227">
        <f t="shared" si="0"/>
      </c>
      <c r="N17" s="228"/>
      <c r="P17" s="19"/>
    </row>
    <row r="18" spans="1:16" s="11" customFormat="1" ht="34.5" customHeight="1">
      <c r="A18" s="218"/>
      <c r="B18" s="222"/>
      <c r="C18" s="223"/>
      <c r="D18" s="223"/>
      <c r="E18" s="223"/>
      <c r="F18" s="224"/>
      <c r="G18" s="225"/>
      <c r="H18" s="226"/>
      <c r="I18" s="225"/>
      <c r="J18" s="226"/>
      <c r="K18" s="225"/>
      <c r="L18" s="226"/>
      <c r="M18" s="227">
        <f t="shared" si="0"/>
      </c>
      <c r="N18" s="228"/>
      <c r="P18" s="19"/>
    </row>
    <row r="19" spans="1:16" s="11" customFormat="1" ht="42" customHeight="1">
      <c r="A19" s="219"/>
      <c r="B19" s="230" t="s">
        <v>11</v>
      </c>
      <c r="C19" s="231"/>
      <c r="D19" s="231"/>
      <c r="E19" s="231"/>
      <c r="F19" s="231"/>
      <c r="G19" s="231"/>
      <c r="H19" s="231"/>
      <c r="I19" s="153"/>
      <c r="J19" s="153"/>
      <c r="K19" s="153"/>
      <c r="L19" s="154"/>
      <c r="M19" s="232">
        <f>IF(SUM(M2:N18)=0,"",SUM(M2:N18))</f>
      </c>
      <c r="N19" s="233"/>
      <c r="P19" s="19"/>
    </row>
    <row r="20" spans="1:14" ht="16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6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mergeCells count="95">
    <mergeCell ref="M7:N7"/>
    <mergeCell ref="I6:J6"/>
    <mergeCell ref="K6:L6"/>
    <mergeCell ref="M6:N6"/>
    <mergeCell ref="M5:N5"/>
    <mergeCell ref="G8:H8"/>
    <mergeCell ref="I8:J8"/>
    <mergeCell ref="K8:L8"/>
    <mergeCell ref="M8:N8"/>
    <mergeCell ref="B5:F5"/>
    <mergeCell ref="G5:H5"/>
    <mergeCell ref="I5:J5"/>
    <mergeCell ref="K5:L5"/>
    <mergeCell ref="B7:F7"/>
    <mergeCell ref="G13:H13"/>
    <mergeCell ref="I13:J13"/>
    <mergeCell ref="K13:L13"/>
    <mergeCell ref="B6:F6"/>
    <mergeCell ref="G6:H6"/>
    <mergeCell ref="K9:L9"/>
    <mergeCell ref="G7:H7"/>
    <mergeCell ref="I7:J7"/>
    <mergeCell ref="K7:L7"/>
    <mergeCell ref="M18:N18"/>
    <mergeCell ref="M17:N17"/>
    <mergeCell ref="M16:N16"/>
    <mergeCell ref="M9:N9"/>
    <mergeCell ref="M14:N14"/>
    <mergeCell ref="K15:L15"/>
    <mergeCell ref="B11:F11"/>
    <mergeCell ref="G11:H11"/>
    <mergeCell ref="I11:J11"/>
    <mergeCell ref="K11:L11"/>
    <mergeCell ref="M11:N11"/>
    <mergeCell ref="M13:N13"/>
    <mergeCell ref="B14:F14"/>
    <mergeCell ref="B13:F13"/>
    <mergeCell ref="B16:F16"/>
    <mergeCell ref="G16:H16"/>
    <mergeCell ref="I16:J16"/>
    <mergeCell ref="K16:L16"/>
    <mergeCell ref="K14:L14"/>
    <mergeCell ref="B15:F15"/>
    <mergeCell ref="G15:H15"/>
    <mergeCell ref="I15:J15"/>
    <mergeCell ref="B19:L19"/>
    <mergeCell ref="M19:N19"/>
    <mergeCell ref="I17:J17"/>
    <mergeCell ref="K17:L17"/>
    <mergeCell ref="B18:F18"/>
    <mergeCell ref="G18:H18"/>
    <mergeCell ref="I18:J18"/>
    <mergeCell ref="B17:F17"/>
    <mergeCell ref="G17:H17"/>
    <mergeCell ref="K18:L18"/>
    <mergeCell ref="B10:F10"/>
    <mergeCell ref="M10:N10"/>
    <mergeCell ref="B12:F12"/>
    <mergeCell ref="G12:H12"/>
    <mergeCell ref="I12:J12"/>
    <mergeCell ref="K12:L12"/>
    <mergeCell ref="M12:N12"/>
    <mergeCell ref="G10:H10"/>
    <mergeCell ref="I10:J10"/>
    <mergeCell ref="K10:L10"/>
    <mergeCell ref="M15:N15"/>
    <mergeCell ref="I14:J14"/>
    <mergeCell ref="G14:H14"/>
    <mergeCell ref="K4:L4"/>
    <mergeCell ref="B8:F8"/>
    <mergeCell ref="M1:N1"/>
    <mergeCell ref="B2:F2"/>
    <mergeCell ref="G2:H2"/>
    <mergeCell ref="I2:J2"/>
    <mergeCell ref="K2:L2"/>
    <mergeCell ref="M2:N2"/>
    <mergeCell ref="M3:N3"/>
    <mergeCell ref="M4:N4"/>
    <mergeCell ref="B3:F3"/>
    <mergeCell ref="G3:H3"/>
    <mergeCell ref="I3:J3"/>
    <mergeCell ref="K3:L3"/>
    <mergeCell ref="B4:F4"/>
    <mergeCell ref="G4:H4"/>
    <mergeCell ref="I4:J4"/>
    <mergeCell ref="P2:P4"/>
    <mergeCell ref="P5:P6"/>
    <mergeCell ref="A1:A19"/>
    <mergeCell ref="B1:F1"/>
    <mergeCell ref="G1:H1"/>
    <mergeCell ref="I1:J1"/>
    <mergeCell ref="K1:L1"/>
    <mergeCell ref="B9:F9"/>
    <mergeCell ref="G9:H9"/>
    <mergeCell ref="I9:J9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zoomScalePageLayoutView="0" workbookViewId="0" topLeftCell="A37">
      <selection activeCell="A44" sqref="A44:IV45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165</v>
      </c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 t="s">
        <v>166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 t="s">
        <v>182</v>
      </c>
      <c r="L12" s="122"/>
      <c r="M12" s="122"/>
      <c r="N12" s="122"/>
      <c r="O12" s="123"/>
      <c r="P12" s="124" t="s">
        <v>183</v>
      </c>
      <c r="Q12" s="125"/>
      <c r="R12" s="126">
        <v>1</v>
      </c>
      <c r="S12" s="127"/>
      <c r="T12" s="119">
        <v>6336</v>
      </c>
      <c r="U12" s="120"/>
      <c r="V12" s="128">
        <f>IF(R12*T12=0,"",R12*T12)</f>
        <v>6336</v>
      </c>
      <c r="W12" s="129"/>
    </row>
    <row r="13" spans="1:23" s="11" customFormat="1" ht="30" customHeight="1">
      <c r="A13" s="179"/>
      <c r="B13" s="50" t="s">
        <v>112</v>
      </c>
      <c r="C13" s="164"/>
      <c r="D13" s="163" t="s">
        <v>164</v>
      </c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167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  <v>6336</v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33"/>
      <c r="S32" s="33"/>
      <c r="T32" s="33"/>
      <c r="U32" s="33"/>
      <c r="V32" s="34"/>
      <c r="W32" s="13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  <v>6336</v>
      </c>
      <c r="J36" s="80"/>
      <c r="K36" s="80"/>
      <c r="L36" s="80"/>
      <c r="M36" s="80"/>
      <c r="N36" s="80"/>
      <c r="O36" s="80"/>
      <c r="P36" s="80"/>
      <c r="Q36" s="81"/>
      <c r="R36" s="88" t="str">
        <f>IF(J5=0,"",J5)</f>
        <v>112/09代導減授課鐘點費</v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兼職人員酬金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79.5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19.5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8" customFormat="1" ht="44.25" customHeight="1">
      <c r="A44" s="46" t="s">
        <v>152</v>
      </c>
      <c r="B44" s="46"/>
      <c r="C44" s="46"/>
      <c r="D44" s="46" t="s">
        <v>168</v>
      </c>
      <c r="E44" s="46"/>
      <c r="F44" s="46"/>
      <c r="G44" s="46"/>
      <c r="H44" s="46" t="s">
        <v>171</v>
      </c>
      <c r="I44" s="46"/>
      <c r="J44" s="46"/>
      <c r="K44" s="46"/>
      <c r="L44" s="46" t="s">
        <v>170</v>
      </c>
      <c r="M44" s="46"/>
      <c r="N44" s="46"/>
      <c r="O44" s="46"/>
      <c r="P44" s="46"/>
      <c r="Q44" s="263" t="s">
        <v>169</v>
      </c>
      <c r="R44" s="263"/>
      <c r="S44" s="263"/>
      <c r="T44" s="263"/>
      <c r="U44" s="100" t="s">
        <v>172</v>
      </c>
      <c r="V44" s="264"/>
      <c r="W44" s="265"/>
    </row>
    <row r="45" spans="1:23" s="11" customFormat="1" ht="24.75" customHeight="1">
      <c r="A45" s="256">
        <v>6000</v>
      </c>
      <c r="B45" s="257"/>
      <c r="C45" s="257"/>
      <c r="D45" s="257">
        <v>0</v>
      </c>
      <c r="E45" s="257"/>
      <c r="F45" s="257"/>
      <c r="G45" s="257"/>
      <c r="H45" s="258">
        <v>0</v>
      </c>
      <c r="I45" s="258"/>
      <c r="J45" s="258"/>
      <c r="K45" s="258"/>
      <c r="L45" s="259">
        <f>IF((A45-D45-H45)=0,"",(A45-D45-H45))</f>
        <v>6000</v>
      </c>
      <c r="M45" s="259"/>
      <c r="N45" s="259"/>
      <c r="O45" s="259"/>
      <c r="P45" s="259"/>
      <c r="Q45" s="256">
        <v>336</v>
      </c>
      <c r="R45" s="256"/>
      <c r="S45" s="256"/>
      <c r="T45" s="256"/>
      <c r="U45" s="260">
        <f>IF((A45+Q45)=0,"",(A45+Q45))</f>
        <v>6336</v>
      </c>
      <c r="V45" s="261"/>
      <c r="W45" s="262"/>
    </row>
    <row r="46" spans="1:23" s="14" customFormat="1" ht="12.75" customHeight="1">
      <c r="A46" s="113" t="s">
        <v>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7" customFormat="1" ht="25.5" customHeight="1" thickBot="1">
      <c r="A47" s="248" t="s">
        <v>162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</row>
    <row r="48" spans="1:23" s="7" customFormat="1" ht="21.75" customHeight="1">
      <c r="A48" s="249" t="s">
        <v>156</v>
      </c>
      <c r="B48" s="250"/>
      <c r="C48" s="32" t="s">
        <v>47</v>
      </c>
      <c r="D48" s="251" t="s">
        <v>157</v>
      </c>
      <c r="E48" s="251"/>
      <c r="F48" s="251" t="s">
        <v>158</v>
      </c>
      <c r="G48" s="251"/>
      <c r="H48" s="251"/>
      <c r="I48" s="251"/>
      <c r="J48" s="252" t="s">
        <v>161</v>
      </c>
      <c r="K48" s="253"/>
      <c r="L48" s="253"/>
      <c r="M48" s="253"/>
      <c r="N48" s="253"/>
      <c r="O48" s="253"/>
      <c r="P48" s="253"/>
      <c r="Q48" s="254"/>
      <c r="R48" s="251" t="s">
        <v>159</v>
      </c>
      <c r="S48" s="251"/>
      <c r="T48" s="251" t="s">
        <v>4</v>
      </c>
      <c r="U48" s="250"/>
      <c r="V48" s="251" t="s">
        <v>160</v>
      </c>
      <c r="W48" s="255"/>
    </row>
    <row r="49" spans="1:23" s="7" customFormat="1" ht="24.75" customHeight="1">
      <c r="A49" s="244"/>
      <c r="B49" s="127"/>
      <c r="C49" s="35"/>
      <c r="D49" s="126"/>
      <c r="E49" s="127"/>
      <c r="F49" s="36"/>
      <c r="G49" s="36"/>
      <c r="H49" s="36"/>
      <c r="I49" s="36"/>
      <c r="J49" s="245"/>
      <c r="K49" s="122"/>
      <c r="L49" s="122"/>
      <c r="M49" s="122"/>
      <c r="N49" s="122"/>
      <c r="O49" s="122"/>
      <c r="P49" s="122"/>
      <c r="Q49" s="123"/>
      <c r="R49" s="246"/>
      <c r="S49" s="247"/>
      <c r="T49" s="246"/>
      <c r="U49" s="247"/>
      <c r="V49" s="241">
        <f aca="true" t="shared" si="1" ref="V49:V54">IF(R49*T49=0,"",R49*T49)</f>
      </c>
      <c r="W49" s="243"/>
    </row>
    <row r="50" spans="1:23" s="7" customFormat="1" ht="24.75" customHeight="1">
      <c r="A50" s="37"/>
      <c r="B50" s="27"/>
      <c r="C50" s="35"/>
      <c r="D50" s="26"/>
      <c r="E50" s="27"/>
      <c r="F50" s="36"/>
      <c r="G50" s="36"/>
      <c r="H50" s="36"/>
      <c r="I50" s="36"/>
      <c r="J50" s="31"/>
      <c r="K50" s="24"/>
      <c r="L50" s="24"/>
      <c r="M50" s="24"/>
      <c r="N50" s="24"/>
      <c r="O50" s="24"/>
      <c r="P50" s="24"/>
      <c r="Q50" s="25"/>
      <c r="R50" s="29"/>
      <c r="S50" s="30"/>
      <c r="T50" s="29"/>
      <c r="U50" s="30"/>
      <c r="V50" s="241">
        <f t="shared" si="1"/>
      </c>
      <c r="W50" s="243"/>
    </row>
    <row r="51" spans="1:23" s="7" customFormat="1" ht="24.75" customHeight="1">
      <c r="A51" s="37"/>
      <c r="B51" s="27"/>
      <c r="C51" s="35"/>
      <c r="D51" s="26"/>
      <c r="E51" s="27"/>
      <c r="F51" s="36"/>
      <c r="G51" s="36"/>
      <c r="H51" s="36"/>
      <c r="I51" s="36"/>
      <c r="J51" s="31"/>
      <c r="K51" s="24"/>
      <c r="L51" s="24"/>
      <c r="M51" s="24"/>
      <c r="N51" s="24"/>
      <c r="O51" s="24"/>
      <c r="P51" s="24"/>
      <c r="Q51" s="25"/>
      <c r="R51" s="29"/>
      <c r="S51" s="30"/>
      <c r="T51" s="29"/>
      <c r="U51" s="30"/>
      <c r="V51" s="241">
        <f t="shared" si="1"/>
      </c>
      <c r="W51" s="243"/>
    </row>
    <row r="52" spans="1:23" s="7" customFormat="1" ht="24.75" customHeight="1">
      <c r="A52" s="37"/>
      <c r="B52" s="27"/>
      <c r="C52" s="35"/>
      <c r="D52" s="26"/>
      <c r="E52" s="27"/>
      <c r="F52" s="36"/>
      <c r="G52" s="36"/>
      <c r="H52" s="36"/>
      <c r="I52" s="36"/>
      <c r="J52" s="31"/>
      <c r="K52" s="24"/>
      <c r="L52" s="24"/>
      <c r="M52" s="24"/>
      <c r="N52" s="24"/>
      <c r="O52" s="24"/>
      <c r="P52" s="24"/>
      <c r="Q52" s="25"/>
      <c r="R52" s="29"/>
      <c r="S52" s="30"/>
      <c r="T52" s="29"/>
      <c r="U52" s="30"/>
      <c r="V52" s="241">
        <f t="shared" si="1"/>
      </c>
      <c r="W52" s="243"/>
    </row>
    <row r="53" spans="1:23" s="7" customFormat="1" ht="24.75" customHeight="1">
      <c r="A53" s="37"/>
      <c r="B53" s="27"/>
      <c r="C53" s="35"/>
      <c r="D53" s="26"/>
      <c r="E53" s="27"/>
      <c r="F53" s="36"/>
      <c r="G53" s="36"/>
      <c r="H53" s="36"/>
      <c r="I53" s="36"/>
      <c r="J53" s="31"/>
      <c r="K53" s="24"/>
      <c r="L53" s="24"/>
      <c r="M53" s="24"/>
      <c r="N53" s="24"/>
      <c r="O53" s="24"/>
      <c r="P53" s="24"/>
      <c r="Q53" s="25"/>
      <c r="R53" s="29"/>
      <c r="S53" s="30"/>
      <c r="T53" s="29"/>
      <c r="U53" s="30"/>
      <c r="V53" s="241">
        <f t="shared" si="1"/>
      </c>
      <c r="W53" s="243"/>
    </row>
    <row r="54" spans="1:23" s="7" customFormat="1" ht="24.75" customHeight="1">
      <c r="A54" s="244"/>
      <c r="B54" s="127"/>
      <c r="C54" s="35"/>
      <c r="D54" s="126"/>
      <c r="E54" s="127"/>
      <c r="F54" s="36"/>
      <c r="G54" s="36"/>
      <c r="H54" s="36"/>
      <c r="I54" s="36"/>
      <c r="J54" s="245"/>
      <c r="K54" s="122"/>
      <c r="L54" s="122"/>
      <c r="M54" s="122"/>
      <c r="N54" s="122"/>
      <c r="O54" s="122"/>
      <c r="P54" s="122"/>
      <c r="Q54" s="123"/>
      <c r="R54" s="246"/>
      <c r="S54" s="247"/>
      <c r="T54" s="246"/>
      <c r="U54" s="247"/>
      <c r="V54" s="241">
        <f t="shared" si="1"/>
      </c>
      <c r="W54" s="243"/>
    </row>
    <row r="55" spans="1:23" s="7" customFormat="1" ht="24.75" customHeight="1">
      <c r="A55" s="234" t="s">
        <v>64</v>
      </c>
      <c r="B55" s="235"/>
      <c r="C55" s="236"/>
      <c r="D55" s="236"/>
      <c r="E55" s="236"/>
      <c r="F55" s="236"/>
      <c r="G55" s="236"/>
      <c r="H55" s="236"/>
      <c r="I55" s="237"/>
      <c r="J55" s="238"/>
      <c r="K55" s="239"/>
      <c r="L55" s="239"/>
      <c r="M55" s="239"/>
      <c r="N55" s="239"/>
      <c r="O55" s="239"/>
      <c r="P55" s="239"/>
      <c r="Q55" s="240"/>
      <c r="R55" s="241">
        <f>IF(SUM(R49:S54)=0,"",SUM(R49:S54))</f>
      </c>
      <c r="S55" s="242"/>
      <c r="T55" s="238"/>
      <c r="U55" s="240"/>
      <c r="V55" s="241">
        <f>IF(SUM(V49:W54)=0,"",SUM(V49:W54))</f>
      </c>
      <c r="W55" s="242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</sheetData>
  <sheetProtection/>
  <mergeCells count="176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44:C44"/>
    <mergeCell ref="D44:G44"/>
    <mergeCell ref="H44:K44"/>
    <mergeCell ref="L44:P44"/>
    <mergeCell ref="Q44:T44"/>
    <mergeCell ref="U44:W44"/>
    <mergeCell ref="A45:C45"/>
    <mergeCell ref="D45:G45"/>
    <mergeCell ref="H45:K45"/>
    <mergeCell ref="L45:P45"/>
    <mergeCell ref="Q45:T45"/>
    <mergeCell ref="U45:W45"/>
    <mergeCell ref="V49:W49"/>
    <mergeCell ref="A46:W46"/>
    <mergeCell ref="A47:W47"/>
    <mergeCell ref="A48:B48"/>
    <mergeCell ref="D48:E48"/>
    <mergeCell ref="F48:I48"/>
    <mergeCell ref="J48:Q48"/>
    <mergeCell ref="R48:S48"/>
    <mergeCell ref="T48:U48"/>
    <mergeCell ref="V48:W48"/>
    <mergeCell ref="D54:E54"/>
    <mergeCell ref="J54:Q54"/>
    <mergeCell ref="R54:S54"/>
    <mergeCell ref="T54:U54"/>
    <mergeCell ref="V54:W54"/>
    <mergeCell ref="A49:B49"/>
    <mergeCell ref="D49:E49"/>
    <mergeCell ref="J49:Q49"/>
    <mergeCell ref="R49:S49"/>
    <mergeCell ref="T49:U49"/>
    <mergeCell ref="A55:I55"/>
    <mergeCell ref="J55:Q55"/>
    <mergeCell ref="R55:S55"/>
    <mergeCell ref="T55:U55"/>
    <mergeCell ref="V55:W55"/>
    <mergeCell ref="V50:W50"/>
    <mergeCell ref="V51:W51"/>
    <mergeCell ref="V52:W52"/>
    <mergeCell ref="V53:W53"/>
    <mergeCell ref="A54:B54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rowBreaks count="1" manualBreakCount="1">
    <brk id="28" max="22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SheetLayoutView="100" zoomScalePageLayoutView="0" workbookViewId="0" topLeftCell="A49">
      <selection activeCell="G55" sqref="G55:H55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165</v>
      </c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163"/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167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33"/>
      <c r="S32" s="33"/>
      <c r="T32" s="33"/>
      <c r="U32" s="33"/>
      <c r="V32" s="34"/>
      <c r="W32" s="13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>
        <f>IF(D13=0,"",D13)</f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 hidden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79.5" customHeight="1" hidden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19.5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8" customFormat="1" ht="44.25" customHeight="1" hidden="1">
      <c r="A44" s="46" t="s">
        <v>152</v>
      </c>
      <c r="B44" s="46"/>
      <c r="C44" s="46"/>
      <c r="D44" s="46" t="s">
        <v>168</v>
      </c>
      <c r="E44" s="46"/>
      <c r="F44" s="46"/>
      <c r="G44" s="46"/>
      <c r="H44" s="46" t="s">
        <v>171</v>
      </c>
      <c r="I44" s="46"/>
      <c r="J44" s="46"/>
      <c r="K44" s="46"/>
      <c r="L44" s="46" t="s">
        <v>170</v>
      </c>
      <c r="M44" s="46"/>
      <c r="N44" s="46"/>
      <c r="O44" s="46"/>
      <c r="P44" s="46"/>
      <c r="Q44" s="263" t="s">
        <v>169</v>
      </c>
      <c r="R44" s="263"/>
      <c r="S44" s="263"/>
      <c r="T44" s="263"/>
      <c r="U44" s="100" t="s">
        <v>172</v>
      </c>
      <c r="V44" s="264"/>
      <c r="W44" s="265"/>
    </row>
    <row r="45" spans="1:23" s="11" customFormat="1" ht="24.75" customHeight="1" hidden="1">
      <c r="A45" s="256">
        <v>6000</v>
      </c>
      <c r="B45" s="257"/>
      <c r="C45" s="257"/>
      <c r="D45" s="257">
        <v>0</v>
      </c>
      <c r="E45" s="257"/>
      <c r="F45" s="257"/>
      <c r="G45" s="257"/>
      <c r="H45" s="258">
        <v>0</v>
      </c>
      <c r="I45" s="258"/>
      <c r="J45" s="258"/>
      <c r="K45" s="258"/>
      <c r="L45" s="259">
        <f>IF((A45-D45-H45)=0,"",(A45-D45-H45))</f>
        <v>6000</v>
      </c>
      <c r="M45" s="259"/>
      <c r="N45" s="259"/>
      <c r="O45" s="259"/>
      <c r="P45" s="259"/>
      <c r="Q45" s="256">
        <v>336</v>
      </c>
      <c r="R45" s="256"/>
      <c r="S45" s="256"/>
      <c r="T45" s="256"/>
      <c r="U45" s="260">
        <f>IF((A45+Q45)=0,"",(A45+Q45))</f>
        <v>6336</v>
      </c>
      <c r="V45" s="261"/>
      <c r="W45" s="262"/>
    </row>
    <row r="46" spans="1:23" s="14" customFormat="1" ht="12.75" customHeight="1">
      <c r="A46" s="113" t="s">
        <v>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7" customFormat="1" ht="25.5" customHeight="1" thickBot="1">
      <c r="A47" s="248" t="s">
        <v>186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</row>
    <row r="48" spans="1:23" s="7" customFormat="1" ht="31.5" customHeight="1">
      <c r="A48" s="286" t="s">
        <v>187</v>
      </c>
      <c r="B48" s="287"/>
      <c r="C48" s="288"/>
      <c r="D48" s="289" t="s">
        <v>188</v>
      </c>
      <c r="E48" s="290"/>
      <c r="F48" s="288"/>
      <c r="G48" s="289" t="s">
        <v>189</v>
      </c>
      <c r="H48" s="291"/>
      <c r="I48" s="289" t="s">
        <v>190</v>
      </c>
      <c r="J48" s="291"/>
      <c r="K48" s="289" t="s">
        <v>191</v>
      </c>
      <c r="L48" s="291"/>
      <c r="M48" s="289" t="s">
        <v>192</v>
      </c>
      <c r="N48" s="291"/>
      <c r="O48" s="289" t="s">
        <v>193</v>
      </c>
      <c r="P48" s="292"/>
      <c r="Q48" s="293"/>
      <c r="R48" s="289" t="s">
        <v>194</v>
      </c>
      <c r="S48" s="292"/>
      <c r="T48" s="293"/>
      <c r="U48" s="284" t="s">
        <v>195</v>
      </c>
      <c r="V48" s="285"/>
      <c r="W48" s="38" t="s">
        <v>196</v>
      </c>
    </row>
    <row r="49" spans="1:23" s="7" customFormat="1" ht="24.75" customHeight="1">
      <c r="A49" s="268" t="s">
        <v>197</v>
      </c>
      <c r="B49" s="213"/>
      <c r="C49" s="213"/>
      <c r="D49" s="269">
        <v>42952</v>
      </c>
      <c r="E49" s="270"/>
      <c r="F49" s="270"/>
      <c r="G49" s="269">
        <v>1054</v>
      </c>
      <c r="H49" s="269"/>
      <c r="I49" s="269">
        <v>2724</v>
      </c>
      <c r="J49" s="270"/>
      <c r="K49" s="269"/>
      <c r="L49" s="270"/>
      <c r="M49" s="269"/>
      <c r="N49" s="270"/>
      <c r="O49" s="267">
        <f aca="true" t="shared" si="1" ref="O49:O54">IF(SUM(G49:M49)=0,"",SUM(G49:M49))</f>
        <v>3778</v>
      </c>
      <c r="P49" s="267"/>
      <c r="Q49" s="267"/>
      <c r="R49" s="267">
        <f aca="true" t="shared" si="2" ref="R49:R54">IF((D49-G49-I49-K49-M49)=0,"",(D49-G49-I49-K49-M49))</f>
        <v>39174</v>
      </c>
      <c r="S49" s="267"/>
      <c r="T49" s="267"/>
      <c r="U49" s="246"/>
      <c r="V49" s="247"/>
      <c r="W49" s="39"/>
    </row>
    <row r="50" spans="1:23" s="7" customFormat="1" ht="24.75" customHeight="1">
      <c r="A50" s="268"/>
      <c r="B50" s="213"/>
      <c r="C50" s="213"/>
      <c r="D50" s="269"/>
      <c r="E50" s="270"/>
      <c r="F50" s="270"/>
      <c r="G50" s="269"/>
      <c r="H50" s="269"/>
      <c r="I50" s="269"/>
      <c r="J50" s="270"/>
      <c r="K50" s="269"/>
      <c r="L50" s="270"/>
      <c r="M50" s="269"/>
      <c r="N50" s="270"/>
      <c r="O50" s="267">
        <f t="shared" si="1"/>
      </c>
      <c r="P50" s="267"/>
      <c r="Q50" s="267"/>
      <c r="R50" s="267">
        <f t="shared" si="2"/>
      </c>
      <c r="S50" s="267"/>
      <c r="T50" s="267"/>
      <c r="U50" s="246"/>
      <c r="V50" s="247"/>
      <c r="W50" s="39"/>
    </row>
    <row r="51" spans="1:23" s="7" customFormat="1" ht="24.75" customHeight="1">
      <c r="A51" s="268"/>
      <c r="B51" s="213"/>
      <c r="C51" s="213"/>
      <c r="D51" s="269"/>
      <c r="E51" s="270"/>
      <c r="F51" s="270"/>
      <c r="G51" s="269"/>
      <c r="H51" s="269"/>
      <c r="I51" s="269"/>
      <c r="J51" s="270"/>
      <c r="K51" s="269"/>
      <c r="L51" s="270"/>
      <c r="M51" s="269"/>
      <c r="N51" s="270"/>
      <c r="O51" s="267">
        <f t="shared" si="1"/>
      </c>
      <c r="P51" s="267"/>
      <c r="Q51" s="267"/>
      <c r="R51" s="267">
        <f t="shared" si="2"/>
      </c>
      <c r="S51" s="267"/>
      <c r="T51" s="267"/>
      <c r="U51" s="246"/>
      <c r="V51" s="247"/>
      <c r="W51" s="39"/>
    </row>
    <row r="52" spans="1:23" s="7" customFormat="1" ht="24.75" customHeight="1">
      <c r="A52" s="268"/>
      <c r="B52" s="213"/>
      <c r="C52" s="213"/>
      <c r="D52" s="269"/>
      <c r="E52" s="270"/>
      <c r="F52" s="270"/>
      <c r="G52" s="269"/>
      <c r="H52" s="269"/>
      <c r="I52" s="269"/>
      <c r="J52" s="270"/>
      <c r="K52" s="269"/>
      <c r="L52" s="270"/>
      <c r="M52" s="269"/>
      <c r="N52" s="270"/>
      <c r="O52" s="267">
        <f t="shared" si="1"/>
      </c>
      <c r="P52" s="267"/>
      <c r="Q52" s="267"/>
      <c r="R52" s="267">
        <f t="shared" si="2"/>
      </c>
      <c r="S52" s="267"/>
      <c r="T52" s="267"/>
      <c r="U52" s="246"/>
      <c r="V52" s="247"/>
      <c r="W52" s="39"/>
    </row>
    <row r="53" spans="1:23" s="7" customFormat="1" ht="24.75" customHeight="1">
      <c r="A53" s="268"/>
      <c r="B53" s="213"/>
      <c r="C53" s="213"/>
      <c r="D53" s="269"/>
      <c r="E53" s="270"/>
      <c r="F53" s="270"/>
      <c r="G53" s="269"/>
      <c r="H53" s="269"/>
      <c r="I53" s="269"/>
      <c r="J53" s="270"/>
      <c r="K53" s="269"/>
      <c r="L53" s="270"/>
      <c r="M53" s="269"/>
      <c r="N53" s="270"/>
      <c r="O53" s="267">
        <f t="shared" si="1"/>
      </c>
      <c r="P53" s="267"/>
      <c r="Q53" s="267"/>
      <c r="R53" s="267">
        <f t="shared" si="2"/>
      </c>
      <c r="S53" s="267"/>
      <c r="T53" s="267"/>
      <c r="U53" s="246"/>
      <c r="V53" s="247"/>
      <c r="W53" s="39"/>
    </row>
    <row r="54" spans="1:23" s="7" customFormat="1" ht="24.75" customHeight="1">
      <c r="A54" s="268"/>
      <c r="B54" s="213"/>
      <c r="C54" s="213"/>
      <c r="D54" s="269"/>
      <c r="E54" s="270"/>
      <c r="F54" s="270"/>
      <c r="G54" s="269"/>
      <c r="H54" s="269"/>
      <c r="I54" s="269"/>
      <c r="J54" s="270"/>
      <c r="K54" s="269"/>
      <c r="L54" s="270"/>
      <c r="M54" s="269"/>
      <c r="N54" s="270"/>
      <c r="O54" s="267">
        <f t="shared" si="1"/>
      </c>
      <c r="P54" s="267"/>
      <c r="Q54" s="267"/>
      <c r="R54" s="267">
        <f t="shared" si="2"/>
      </c>
      <c r="S54" s="267"/>
      <c r="T54" s="267"/>
      <c r="U54" s="246"/>
      <c r="V54" s="247"/>
      <c r="W54" s="39"/>
    </row>
    <row r="55" spans="1:23" s="7" customFormat="1" ht="24.75" customHeight="1">
      <c r="A55" s="268"/>
      <c r="B55" s="213"/>
      <c r="C55" s="213"/>
      <c r="D55" s="269"/>
      <c r="E55" s="270"/>
      <c r="F55" s="270"/>
      <c r="G55" s="269"/>
      <c r="H55" s="269"/>
      <c r="I55" s="269"/>
      <c r="J55" s="270"/>
      <c r="K55" s="269"/>
      <c r="L55" s="270"/>
      <c r="M55" s="269"/>
      <c r="N55" s="270"/>
      <c r="O55" s="267">
        <f>IF(SUM(G55:M55)=0,"",SUM(G55:M55))</f>
      </c>
      <c r="P55" s="267"/>
      <c r="Q55" s="267"/>
      <c r="R55" s="267">
        <f>IF((D55-G55-I55-K55-M55)=0,"",(D55-G55-I55-K55-M55))</f>
      </c>
      <c r="S55" s="267"/>
      <c r="T55" s="267"/>
      <c r="U55" s="246"/>
      <c r="V55" s="247"/>
      <c r="W55" s="39"/>
    </row>
    <row r="56" spans="1:23" s="7" customFormat="1" ht="24.75" customHeight="1">
      <c r="A56" s="268"/>
      <c r="B56" s="213"/>
      <c r="C56" s="213"/>
      <c r="D56" s="269"/>
      <c r="E56" s="270"/>
      <c r="F56" s="270"/>
      <c r="G56" s="269"/>
      <c r="H56" s="269"/>
      <c r="I56" s="269"/>
      <c r="J56" s="270"/>
      <c r="K56" s="269"/>
      <c r="L56" s="270"/>
      <c r="M56" s="269"/>
      <c r="N56" s="270"/>
      <c r="O56" s="267">
        <f>IF(SUM(G56:M56)=0,"",SUM(G56:M56))</f>
      </c>
      <c r="P56" s="267"/>
      <c r="Q56" s="267"/>
      <c r="R56" s="267">
        <f>IF((D56-G56-I56-K56-M56)=0,"",(D56-G56-I56-K56-M56))</f>
      </c>
      <c r="S56" s="267"/>
      <c r="T56" s="267"/>
      <c r="U56" s="246"/>
      <c r="V56" s="247"/>
      <c r="W56" s="39"/>
    </row>
    <row r="57" spans="1:23" s="7" customFormat="1" ht="24.75" customHeight="1">
      <c r="A57" s="268"/>
      <c r="B57" s="213"/>
      <c r="C57" s="213"/>
      <c r="D57" s="269"/>
      <c r="E57" s="270"/>
      <c r="F57" s="270"/>
      <c r="G57" s="269"/>
      <c r="H57" s="269"/>
      <c r="I57" s="269"/>
      <c r="J57" s="270"/>
      <c r="K57" s="269"/>
      <c r="L57" s="270"/>
      <c r="M57" s="269"/>
      <c r="N57" s="270"/>
      <c r="O57" s="267">
        <f>IF(SUM(G57:M57)=0,"",SUM(G57:M57))</f>
      </c>
      <c r="P57" s="267"/>
      <c r="Q57" s="267"/>
      <c r="R57" s="267">
        <f>IF((D57-G57-I57-K57-M57)=0,"",(D57-G57-I57-K57-M57))</f>
      </c>
      <c r="S57" s="267"/>
      <c r="T57" s="267"/>
      <c r="U57" s="246"/>
      <c r="V57" s="247"/>
      <c r="W57" s="39"/>
    </row>
    <row r="58" spans="1:23" s="7" customFormat="1" ht="24.75" customHeight="1">
      <c r="A58" s="282"/>
      <c r="B58" s="283"/>
      <c r="C58" s="283"/>
      <c r="D58" s="280"/>
      <c r="E58" s="281"/>
      <c r="F58" s="281"/>
      <c r="G58" s="280"/>
      <c r="H58" s="280"/>
      <c r="I58" s="280"/>
      <c r="J58" s="281"/>
      <c r="K58" s="280"/>
      <c r="L58" s="281"/>
      <c r="M58" s="280"/>
      <c r="N58" s="281"/>
      <c r="O58" s="267">
        <f>IF(SUM(G58:M58)=0,"",SUM(G58:M58))</f>
      </c>
      <c r="P58" s="267"/>
      <c r="Q58" s="267"/>
      <c r="R58" s="267">
        <f>IF((D58-G58-I58-K58-M58)=0,"",(D58-G58-I58-K58-M58))</f>
      </c>
      <c r="S58" s="267"/>
      <c r="T58" s="267"/>
      <c r="U58" s="246"/>
      <c r="V58" s="247"/>
      <c r="W58" s="39"/>
    </row>
    <row r="59" spans="1:23" s="7" customFormat="1" ht="24.75" customHeight="1" thickBot="1">
      <c r="A59" s="278" t="s">
        <v>198</v>
      </c>
      <c r="B59" s="279"/>
      <c r="C59" s="279"/>
      <c r="D59" s="271">
        <f>IF(SUM(D49:F58)=0,"",SUM(D49:F58))</f>
        <v>42952</v>
      </c>
      <c r="E59" s="272"/>
      <c r="F59" s="272"/>
      <c r="G59" s="271">
        <f>IF(SUM(G49:H58)=0,"",SUM(G49:H58))</f>
        <v>1054</v>
      </c>
      <c r="H59" s="271"/>
      <c r="I59" s="271">
        <f>IF(SUM(I49:J58)=0,"",SUM(I49:J58))</f>
        <v>2724</v>
      </c>
      <c r="J59" s="271"/>
      <c r="K59" s="271">
        <f>IF(SUM(K49:L58)=0,"",SUM(K49:L58))</f>
      </c>
      <c r="L59" s="271"/>
      <c r="M59" s="271">
        <f>IF(SUM(M49:N58)=0,"",SUM(M49:N58))</f>
      </c>
      <c r="N59" s="271"/>
      <c r="O59" s="271">
        <f>IF(SUM(O49:Q58)=0,"",SUM(O49:Q58))</f>
        <v>3778</v>
      </c>
      <c r="P59" s="272"/>
      <c r="Q59" s="272"/>
      <c r="R59" s="271">
        <f>IF(SUM(R49:T58)=0,"",SUM(R49:T58))</f>
        <v>39174</v>
      </c>
      <c r="S59" s="272"/>
      <c r="T59" s="272"/>
      <c r="U59" s="273">
        <f>IF(SUM(U49:V58)=0,"",SUM(U49:V58))</f>
      </c>
      <c r="V59" s="274"/>
      <c r="W59" s="40"/>
    </row>
    <row r="60" spans="1:23" ht="30" customHeight="1">
      <c r="A60" s="266" t="s">
        <v>199</v>
      </c>
      <c r="B60" s="266"/>
      <c r="C60" s="266"/>
      <c r="D60" s="16"/>
      <c r="E60" s="16"/>
      <c r="F60" s="16"/>
      <c r="G60" s="16"/>
      <c r="H60" s="16"/>
      <c r="I60" s="266" t="s">
        <v>200</v>
      </c>
      <c r="J60" s="275"/>
      <c r="K60" s="275"/>
      <c r="L60" s="41"/>
      <c r="M60" s="41"/>
      <c r="N60" s="41"/>
      <c r="O60" s="16"/>
      <c r="P60" s="16"/>
      <c r="Q60" s="16"/>
      <c r="R60" s="276" t="s">
        <v>201</v>
      </c>
      <c r="S60" s="277"/>
      <c r="T60" s="277"/>
      <c r="U60" s="41"/>
      <c r="V60" s="16"/>
      <c r="W60" s="16"/>
    </row>
    <row r="61" spans="1:23" ht="30" customHeight="1">
      <c r="A61" s="41"/>
      <c r="B61" s="41"/>
      <c r="C61" s="41"/>
      <c r="D61" s="16"/>
      <c r="E61" s="16"/>
      <c r="F61" s="16"/>
      <c r="G61" s="16"/>
      <c r="H61" s="16"/>
      <c r="I61" s="41"/>
      <c r="J61" s="42"/>
      <c r="K61" s="42"/>
      <c r="L61" s="41"/>
      <c r="M61" s="41"/>
      <c r="N61" s="41"/>
      <c r="O61" s="16"/>
      <c r="P61" s="16"/>
      <c r="Q61" s="16"/>
      <c r="R61" s="43"/>
      <c r="S61" s="44"/>
      <c r="T61" s="44"/>
      <c r="U61" s="41"/>
      <c r="V61" s="16"/>
      <c r="W61" s="16"/>
    </row>
    <row r="62" spans="1:23" ht="30" customHeight="1">
      <c r="A62" s="41"/>
      <c r="B62" s="41"/>
      <c r="C62" s="41"/>
      <c r="D62" s="16"/>
      <c r="E62" s="16"/>
      <c r="F62" s="16"/>
      <c r="G62" s="16"/>
      <c r="H62" s="16"/>
      <c r="I62" s="41"/>
      <c r="J62" s="42"/>
      <c r="K62" s="42"/>
      <c r="L62" s="41"/>
      <c r="M62" s="41"/>
      <c r="N62" s="41"/>
      <c r="O62" s="16"/>
      <c r="P62" s="16"/>
      <c r="Q62" s="16"/>
      <c r="R62" s="43"/>
      <c r="S62" s="44"/>
      <c r="T62" s="44"/>
      <c r="U62" s="41"/>
      <c r="V62" s="16"/>
      <c r="W62" s="16"/>
    </row>
    <row r="63" spans="4:23" ht="16.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6.5">
      <c r="A64" s="266" t="s">
        <v>203</v>
      </c>
      <c r="B64" s="266"/>
      <c r="C64" s="26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4:23" ht="16.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4:23" ht="16.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4:23" ht="16.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</sheetData>
  <sheetProtection/>
  <mergeCells count="260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K13:O13"/>
    <mergeCell ref="P13:Q13"/>
    <mergeCell ref="R13:S13"/>
    <mergeCell ref="T13:U13"/>
    <mergeCell ref="V13:W13"/>
    <mergeCell ref="K14:O14"/>
    <mergeCell ref="P14:Q14"/>
    <mergeCell ref="R14:S14"/>
    <mergeCell ref="T14:U14"/>
    <mergeCell ref="V14:W14"/>
    <mergeCell ref="A15:A18"/>
    <mergeCell ref="B15:I18"/>
    <mergeCell ref="K15:O15"/>
    <mergeCell ref="P15:Q15"/>
    <mergeCell ref="R15:S15"/>
    <mergeCell ref="T15:U15"/>
    <mergeCell ref="K17:O17"/>
    <mergeCell ref="P17:Q17"/>
    <mergeCell ref="R17:S17"/>
    <mergeCell ref="T17:U17"/>
    <mergeCell ref="V15:W15"/>
    <mergeCell ref="K16:O16"/>
    <mergeCell ref="P16:Q16"/>
    <mergeCell ref="R16:S16"/>
    <mergeCell ref="T16:U16"/>
    <mergeCell ref="V16:W16"/>
    <mergeCell ref="R21:S21"/>
    <mergeCell ref="T21:U21"/>
    <mergeCell ref="V17:W17"/>
    <mergeCell ref="K18:O18"/>
    <mergeCell ref="P18:Q18"/>
    <mergeCell ref="R18:S18"/>
    <mergeCell ref="T18:U18"/>
    <mergeCell ref="V18:W18"/>
    <mergeCell ref="V19:W19"/>
    <mergeCell ref="K20:O20"/>
    <mergeCell ref="P20:Q20"/>
    <mergeCell ref="R20:S20"/>
    <mergeCell ref="T20:U20"/>
    <mergeCell ref="V20:W20"/>
    <mergeCell ref="K19:O19"/>
    <mergeCell ref="P19:Q19"/>
    <mergeCell ref="R19:S19"/>
    <mergeCell ref="T19:U19"/>
    <mergeCell ref="V21:W21"/>
    <mergeCell ref="K22:U22"/>
    <mergeCell ref="V22:W22"/>
    <mergeCell ref="A23:I23"/>
    <mergeCell ref="J23:R23"/>
    <mergeCell ref="S23:W23"/>
    <mergeCell ref="A19:A22"/>
    <mergeCell ref="B19:I22"/>
    <mergeCell ref="K21:O21"/>
    <mergeCell ref="P21:Q21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44:C44"/>
    <mergeCell ref="D44:G44"/>
    <mergeCell ref="H44:K44"/>
    <mergeCell ref="L44:P44"/>
    <mergeCell ref="Q44:T44"/>
    <mergeCell ref="U44:W44"/>
    <mergeCell ref="A45:C45"/>
    <mergeCell ref="D45:G45"/>
    <mergeCell ref="H45:K45"/>
    <mergeCell ref="L45:P45"/>
    <mergeCell ref="Q45:T45"/>
    <mergeCell ref="U45:W45"/>
    <mergeCell ref="A47:W47"/>
    <mergeCell ref="A48:C48"/>
    <mergeCell ref="D48:F48"/>
    <mergeCell ref="G48:H48"/>
    <mergeCell ref="I48:J48"/>
    <mergeCell ref="A46:W46"/>
    <mergeCell ref="K48:L48"/>
    <mergeCell ref="M48:N48"/>
    <mergeCell ref="O48:Q48"/>
    <mergeCell ref="R48:T48"/>
    <mergeCell ref="U48:V48"/>
    <mergeCell ref="A49:C49"/>
    <mergeCell ref="D49:F49"/>
    <mergeCell ref="G49:H49"/>
    <mergeCell ref="I49:J49"/>
    <mergeCell ref="K49:L49"/>
    <mergeCell ref="M49:N49"/>
    <mergeCell ref="O49:Q49"/>
    <mergeCell ref="R49:T49"/>
    <mergeCell ref="U49:V49"/>
    <mergeCell ref="A50:C50"/>
    <mergeCell ref="D50:F50"/>
    <mergeCell ref="G50:H50"/>
    <mergeCell ref="I50:J50"/>
    <mergeCell ref="K50:L50"/>
    <mergeCell ref="M50:N50"/>
    <mergeCell ref="O50:Q50"/>
    <mergeCell ref="R50:T50"/>
    <mergeCell ref="U50:V50"/>
    <mergeCell ref="A55:C55"/>
    <mergeCell ref="D55:F55"/>
    <mergeCell ref="G55:H55"/>
    <mergeCell ref="I55:J55"/>
    <mergeCell ref="K55:L55"/>
    <mergeCell ref="M55:N55"/>
    <mergeCell ref="O55:Q55"/>
    <mergeCell ref="R55:T55"/>
    <mergeCell ref="U55:V55"/>
    <mergeCell ref="A56:C56"/>
    <mergeCell ref="D56:F56"/>
    <mergeCell ref="G56:H56"/>
    <mergeCell ref="I56:J56"/>
    <mergeCell ref="K56:L56"/>
    <mergeCell ref="M56:N56"/>
    <mergeCell ref="O56:Q56"/>
    <mergeCell ref="R56:T56"/>
    <mergeCell ref="U56:V56"/>
    <mergeCell ref="A57:C57"/>
    <mergeCell ref="D57:F57"/>
    <mergeCell ref="G57:H57"/>
    <mergeCell ref="I57:J57"/>
    <mergeCell ref="K57:L57"/>
    <mergeCell ref="M57:N57"/>
    <mergeCell ref="O57:Q57"/>
    <mergeCell ref="R57:T57"/>
    <mergeCell ref="U57:V57"/>
    <mergeCell ref="I59:J59"/>
    <mergeCell ref="K59:L59"/>
    <mergeCell ref="M59:N59"/>
    <mergeCell ref="O59:Q59"/>
    <mergeCell ref="A58:C58"/>
    <mergeCell ref="D58:F58"/>
    <mergeCell ref="G58:H58"/>
    <mergeCell ref="I58:J58"/>
    <mergeCell ref="K58:L58"/>
    <mergeCell ref="G51:H51"/>
    <mergeCell ref="I51:J51"/>
    <mergeCell ref="K51:L51"/>
    <mergeCell ref="O58:Q58"/>
    <mergeCell ref="M58:N58"/>
    <mergeCell ref="M52:N52"/>
    <mergeCell ref="O53:Q53"/>
    <mergeCell ref="M51:N51"/>
    <mergeCell ref="M53:N53"/>
    <mergeCell ref="R59:T59"/>
    <mergeCell ref="U59:V59"/>
    <mergeCell ref="A60:C60"/>
    <mergeCell ref="I60:K60"/>
    <mergeCell ref="R60:T60"/>
    <mergeCell ref="R58:T58"/>
    <mergeCell ref="U58:V58"/>
    <mergeCell ref="A59:C59"/>
    <mergeCell ref="D59:F59"/>
    <mergeCell ref="G59:H59"/>
    <mergeCell ref="O51:Q51"/>
    <mergeCell ref="R51:T51"/>
    <mergeCell ref="U51:V51"/>
    <mergeCell ref="A52:C52"/>
    <mergeCell ref="D52:F52"/>
    <mergeCell ref="G52:H52"/>
    <mergeCell ref="I52:J52"/>
    <mergeCell ref="K52:L52"/>
    <mergeCell ref="A51:C51"/>
    <mergeCell ref="D51:F51"/>
    <mergeCell ref="O54:Q54"/>
    <mergeCell ref="R54:T54"/>
    <mergeCell ref="O52:Q52"/>
    <mergeCell ref="R52:T52"/>
    <mergeCell ref="U52:V52"/>
    <mergeCell ref="A53:C53"/>
    <mergeCell ref="D53:F53"/>
    <mergeCell ref="G53:H53"/>
    <mergeCell ref="I53:J53"/>
    <mergeCell ref="K53:L53"/>
    <mergeCell ref="A64:C64"/>
    <mergeCell ref="U54:V54"/>
    <mergeCell ref="R53:T53"/>
    <mergeCell ref="U53:V53"/>
    <mergeCell ref="A54:C54"/>
    <mergeCell ref="D54:F54"/>
    <mergeCell ref="G54:H54"/>
    <mergeCell ref="I54:J54"/>
    <mergeCell ref="K54:L54"/>
    <mergeCell ref="M54:N54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rowBreaks count="1" manualBreakCount="1">
    <brk id="28" max="22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Z61"/>
  <sheetViews>
    <sheetView view="pageBreakPreview" zoomScaleSheetLayoutView="100" zoomScalePageLayoutView="0" workbookViewId="0" topLeftCell="A28">
      <selection activeCell="U43" sqref="U43:W43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165</v>
      </c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 t="s">
        <v>166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 t="s">
        <v>182</v>
      </c>
      <c r="L12" s="122"/>
      <c r="M12" s="122"/>
      <c r="N12" s="122"/>
      <c r="O12" s="123"/>
      <c r="P12" s="124" t="s">
        <v>183</v>
      </c>
      <c r="Q12" s="125"/>
      <c r="R12" s="126">
        <v>1</v>
      </c>
      <c r="S12" s="127"/>
      <c r="T12" s="119">
        <v>6336</v>
      </c>
      <c r="U12" s="120"/>
      <c r="V12" s="128">
        <f>IF(R12*T12=0,"",R12*T12)</f>
        <v>6336</v>
      </c>
      <c r="W12" s="129"/>
    </row>
    <row r="13" spans="1:23" s="11" customFormat="1" ht="30" customHeight="1">
      <c r="A13" s="179"/>
      <c r="B13" s="50" t="s">
        <v>112</v>
      </c>
      <c r="C13" s="164"/>
      <c r="D13" s="163" t="s">
        <v>164</v>
      </c>
      <c r="E13" s="145"/>
      <c r="F13" s="145"/>
      <c r="G13" s="145"/>
      <c r="H13" s="145"/>
      <c r="I13" s="146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>
        <f aca="true" t="shared" si="0" ref="V13:V19">IF(R13*T13=0,"",R13*T13)</f>
      </c>
      <c r="W13" s="129"/>
    </row>
    <row r="14" spans="1:23" s="11" customFormat="1" ht="30" customHeight="1">
      <c r="A14" s="180"/>
      <c r="B14" s="164"/>
      <c r="C14" s="164"/>
      <c r="D14" s="153"/>
      <c r="E14" s="153"/>
      <c r="F14" s="153"/>
      <c r="G14" s="153"/>
      <c r="H14" s="153"/>
      <c r="I14" s="154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167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  <v>6336</v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33"/>
      <c r="S32" s="33"/>
      <c r="T32" s="33"/>
      <c r="U32" s="33"/>
      <c r="V32" s="34"/>
      <c r="W32" s="13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  <v>6336</v>
      </c>
      <c r="J36" s="80"/>
      <c r="K36" s="80"/>
      <c r="L36" s="80"/>
      <c r="M36" s="80"/>
      <c r="N36" s="80"/>
      <c r="O36" s="80"/>
      <c r="P36" s="80"/>
      <c r="Q36" s="81"/>
      <c r="R36" s="88" t="str">
        <f>IF(J5=0,"",J5)</f>
        <v>112/09代導減授課鐘點費</v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兼職人員酬金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 hidden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79.5" customHeight="1" hidden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19.5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8" customFormat="1" ht="44.25" customHeight="1">
      <c r="A44" s="46" t="s">
        <v>152</v>
      </c>
      <c r="B44" s="46"/>
      <c r="C44" s="46"/>
      <c r="D44" s="46" t="s">
        <v>168</v>
      </c>
      <c r="E44" s="46"/>
      <c r="F44" s="46"/>
      <c r="G44" s="46"/>
      <c r="H44" s="46" t="s">
        <v>171</v>
      </c>
      <c r="I44" s="46"/>
      <c r="J44" s="46"/>
      <c r="K44" s="46"/>
      <c r="L44" s="46" t="s">
        <v>170</v>
      </c>
      <c r="M44" s="46"/>
      <c r="N44" s="46"/>
      <c r="O44" s="46"/>
      <c r="P44" s="46"/>
      <c r="Q44" s="263" t="s">
        <v>169</v>
      </c>
      <c r="R44" s="263"/>
      <c r="S44" s="263"/>
      <c r="T44" s="263"/>
      <c r="U44" s="100" t="s">
        <v>172</v>
      </c>
      <c r="V44" s="264"/>
      <c r="W44" s="265"/>
    </row>
    <row r="45" spans="1:23" s="11" customFormat="1" ht="24.75" customHeight="1">
      <c r="A45" s="256">
        <v>6000</v>
      </c>
      <c r="B45" s="257"/>
      <c r="C45" s="257"/>
      <c r="D45" s="257">
        <v>0</v>
      </c>
      <c r="E45" s="257"/>
      <c r="F45" s="257"/>
      <c r="G45" s="257"/>
      <c r="H45" s="258">
        <v>0</v>
      </c>
      <c r="I45" s="258"/>
      <c r="J45" s="258"/>
      <c r="K45" s="258"/>
      <c r="L45" s="259">
        <f>IF((A45-D45-H45)=0,"",(A45-D45-H45))</f>
        <v>6000</v>
      </c>
      <c r="M45" s="259"/>
      <c r="N45" s="259"/>
      <c r="O45" s="259"/>
      <c r="P45" s="259"/>
      <c r="Q45" s="256">
        <v>336</v>
      </c>
      <c r="R45" s="256"/>
      <c r="S45" s="256"/>
      <c r="T45" s="256"/>
      <c r="U45" s="260">
        <f>IF((A45+Q45)=0,"",(A45+Q45))</f>
        <v>6336</v>
      </c>
      <c r="V45" s="261"/>
      <c r="W45" s="262"/>
    </row>
    <row r="46" spans="1:23" s="14" customFormat="1" ht="12.75" customHeight="1">
      <c r="A46" s="113" t="s">
        <v>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7" customFormat="1" ht="25.5" customHeight="1" hidden="1" thickBot="1">
      <c r="A47" s="248" t="s">
        <v>162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</row>
    <row r="48" spans="1:23" s="7" customFormat="1" ht="21.75" customHeight="1" hidden="1">
      <c r="A48" s="249" t="s">
        <v>156</v>
      </c>
      <c r="B48" s="250"/>
      <c r="C48" s="32" t="s">
        <v>47</v>
      </c>
      <c r="D48" s="251" t="s">
        <v>157</v>
      </c>
      <c r="E48" s="251"/>
      <c r="F48" s="251" t="s">
        <v>158</v>
      </c>
      <c r="G48" s="251"/>
      <c r="H48" s="251"/>
      <c r="I48" s="251"/>
      <c r="J48" s="252" t="s">
        <v>161</v>
      </c>
      <c r="K48" s="253"/>
      <c r="L48" s="253"/>
      <c r="M48" s="253"/>
      <c r="N48" s="253"/>
      <c r="O48" s="253"/>
      <c r="P48" s="253"/>
      <c r="Q48" s="254"/>
      <c r="R48" s="251" t="s">
        <v>159</v>
      </c>
      <c r="S48" s="251"/>
      <c r="T48" s="251" t="s">
        <v>4</v>
      </c>
      <c r="U48" s="250"/>
      <c r="V48" s="251" t="s">
        <v>160</v>
      </c>
      <c r="W48" s="255"/>
    </row>
    <row r="49" spans="1:23" s="7" customFormat="1" ht="24.75" customHeight="1" hidden="1">
      <c r="A49" s="244"/>
      <c r="B49" s="127"/>
      <c r="C49" s="35"/>
      <c r="D49" s="126"/>
      <c r="E49" s="127"/>
      <c r="F49" s="36"/>
      <c r="G49" s="36"/>
      <c r="H49" s="36"/>
      <c r="I49" s="36"/>
      <c r="J49" s="245"/>
      <c r="K49" s="122"/>
      <c r="L49" s="122"/>
      <c r="M49" s="122"/>
      <c r="N49" s="122"/>
      <c r="O49" s="122"/>
      <c r="P49" s="122"/>
      <c r="Q49" s="123"/>
      <c r="R49" s="246"/>
      <c r="S49" s="247"/>
      <c r="T49" s="246"/>
      <c r="U49" s="247"/>
      <c r="V49" s="241">
        <f aca="true" t="shared" si="1" ref="V49:V54">IF(R49*T49=0,"",R49*T49)</f>
      </c>
      <c r="W49" s="243"/>
    </row>
    <row r="50" spans="1:23" s="7" customFormat="1" ht="24.75" customHeight="1" hidden="1">
      <c r="A50" s="37"/>
      <c r="B50" s="27"/>
      <c r="C50" s="35"/>
      <c r="D50" s="26"/>
      <c r="E50" s="27"/>
      <c r="F50" s="36"/>
      <c r="G50" s="36"/>
      <c r="H50" s="36"/>
      <c r="I50" s="36"/>
      <c r="J50" s="31"/>
      <c r="K50" s="24"/>
      <c r="L50" s="24"/>
      <c r="M50" s="24"/>
      <c r="N50" s="24"/>
      <c r="O50" s="24"/>
      <c r="P50" s="24"/>
      <c r="Q50" s="25"/>
      <c r="R50" s="29"/>
      <c r="S50" s="30"/>
      <c r="T50" s="29"/>
      <c r="U50" s="30"/>
      <c r="V50" s="241">
        <f t="shared" si="1"/>
      </c>
      <c r="W50" s="243"/>
    </row>
    <row r="51" spans="1:23" s="7" customFormat="1" ht="24.75" customHeight="1" hidden="1">
      <c r="A51" s="37"/>
      <c r="B51" s="27"/>
      <c r="C51" s="35"/>
      <c r="D51" s="26"/>
      <c r="E51" s="27"/>
      <c r="F51" s="36"/>
      <c r="G51" s="36"/>
      <c r="H51" s="36"/>
      <c r="I51" s="36"/>
      <c r="J51" s="31"/>
      <c r="K51" s="24"/>
      <c r="L51" s="24"/>
      <c r="M51" s="24"/>
      <c r="N51" s="24"/>
      <c r="O51" s="24"/>
      <c r="P51" s="24"/>
      <c r="Q51" s="25"/>
      <c r="R51" s="29"/>
      <c r="S51" s="30"/>
      <c r="T51" s="29"/>
      <c r="U51" s="30"/>
      <c r="V51" s="241">
        <f t="shared" si="1"/>
      </c>
      <c r="W51" s="243"/>
    </row>
    <row r="52" spans="1:23" s="7" customFormat="1" ht="24.75" customHeight="1" hidden="1">
      <c r="A52" s="37"/>
      <c r="B52" s="27"/>
      <c r="C52" s="35"/>
      <c r="D52" s="26"/>
      <c r="E52" s="27"/>
      <c r="F52" s="36"/>
      <c r="G52" s="36"/>
      <c r="H52" s="36"/>
      <c r="I52" s="36"/>
      <c r="J52" s="31"/>
      <c r="K52" s="24"/>
      <c r="L52" s="24"/>
      <c r="M52" s="24"/>
      <c r="N52" s="24"/>
      <c r="O52" s="24"/>
      <c r="P52" s="24"/>
      <c r="Q52" s="25"/>
      <c r="R52" s="29"/>
      <c r="S52" s="30"/>
      <c r="T52" s="29"/>
      <c r="U52" s="30"/>
      <c r="V52" s="241">
        <f t="shared" si="1"/>
      </c>
      <c r="W52" s="243"/>
    </row>
    <row r="53" spans="1:23" s="7" customFormat="1" ht="24.75" customHeight="1" hidden="1">
      <c r="A53" s="37"/>
      <c r="B53" s="27"/>
      <c r="C53" s="35"/>
      <c r="D53" s="26"/>
      <c r="E53" s="27"/>
      <c r="F53" s="36"/>
      <c r="G53" s="36"/>
      <c r="H53" s="36"/>
      <c r="I53" s="36"/>
      <c r="J53" s="31"/>
      <c r="K53" s="24"/>
      <c r="L53" s="24"/>
      <c r="M53" s="24"/>
      <c r="N53" s="24"/>
      <c r="O53" s="24"/>
      <c r="P53" s="24"/>
      <c r="Q53" s="25"/>
      <c r="R53" s="29"/>
      <c r="S53" s="30"/>
      <c r="T53" s="29"/>
      <c r="U53" s="30"/>
      <c r="V53" s="241">
        <f t="shared" si="1"/>
      </c>
      <c r="W53" s="243"/>
    </row>
    <row r="54" spans="1:23" s="7" customFormat="1" ht="24.75" customHeight="1" hidden="1">
      <c r="A54" s="244"/>
      <c r="B54" s="127"/>
      <c r="C54" s="35"/>
      <c r="D54" s="126"/>
      <c r="E54" s="127"/>
      <c r="F54" s="36"/>
      <c r="G54" s="36"/>
      <c r="H54" s="36"/>
      <c r="I54" s="36"/>
      <c r="J54" s="245"/>
      <c r="K54" s="122"/>
      <c r="L54" s="122"/>
      <c r="M54" s="122"/>
      <c r="N54" s="122"/>
      <c r="O54" s="122"/>
      <c r="P54" s="122"/>
      <c r="Q54" s="123"/>
      <c r="R54" s="246"/>
      <c r="S54" s="247"/>
      <c r="T54" s="246"/>
      <c r="U54" s="247"/>
      <c r="V54" s="241">
        <f t="shared" si="1"/>
      </c>
      <c r="W54" s="243"/>
    </row>
    <row r="55" spans="1:23" s="7" customFormat="1" ht="24.75" customHeight="1" hidden="1">
      <c r="A55" s="234" t="s">
        <v>64</v>
      </c>
      <c r="B55" s="235"/>
      <c r="C55" s="236"/>
      <c r="D55" s="236"/>
      <c r="E55" s="236"/>
      <c r="F55" s="236"/>
      <c r="G55" s="236"/>
      <c r="H55" s="236"/>
      <c r="I55" s="237"/>
      <c r="J55" s="238"/>
      <c r="K55" s="239"/>
      <c r="L55" s="239"/>
      <c r="M55" s="239"/>
      <c r="N55" s="239"/>
      <c r="O55" s="239"/>
      <c r="P55" s="239"/>
      <c r="Q55" s="240"/>
      <c r="R55" s="241">
        <f>IF(SUM(R49:S54)=0,"",SUM(R49:S54))</f>
      </c>
      <c r="S55" s="242"/>
      <c r="T55" s="238"/>
      <c r="U55" s="240"/>
      <c r="V55" s="241">
        <f>IF(SUM(V49:W54)=0,"",SUM(V49:W54))</f>
      </c>
      <c r="W55" s="242"/>
    </row>
    <row r="56" spans="4:23" ht="16.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4:23" ht="16.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</sheetData>
  <sheetProtection/>
  <mergeCells count="176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44:C44"/>
    <mergeCell ref="D44:G44"/>
    <mergeCell ref="H44:K44"/>
    <mergeCell ref="L44:P44"/>
    <mergeCell ref="Q44:T44"/>
    <mergeCell ref="U44:W44"/>
    <mergeCell ref="A45:C45"/>
    <mergeCell ref="D45:G45"/>
    <mergeCell ref="H45:K45"/>
    <mergeCell ref="L45:P45"/>
    <mergeCell ref="Q45:T45"/>
    <mergeCell ref="U45:W45"/>
    <mergeCell ref="V49:W49"/>
    <mergeCell ref="A46:W46"/>
    <mergeCell ref="A47:W47"/>
    <mergeCell ref="A48:B48"/>
    <mergeCell ref="D48:E48"/>
    <mergeCell ref="F48:I48"/>
    <mergeCell ref="J48:Q48"/>
    <mergeCell ref="R48:S48"/>
    <mergeCell ref="T48:U48"/>
    <mergeCell ref="V48:W48"/>
    <mergeCell ref="D54:E54"/>
    <mergeCell ref="J54:Q54"/>
    <mergeCell ref="R54:S54"/>
    <mergeCell ref="T54:U54"/>
    <mergeCell ref="V54:W54"/>
    <mergeCell ref="A49:B49"/>
    <mergeCell ref="D49:E49"/>
    <mergeCell ref="J49:Q49"/>
    <mergeCell ref="R49:S49"/>
    <mergeCell ref="T49:U49"/>
    <mergeCell ref="A55:I55"/>
    <mergeCell ref="J55:Q55"/>
    <mergeCell ref="R55:S55"/>
    <mergeCell ref="T55:U55"/>
    <mergeCell ref="V55:W55"/>
    <mergeCell ref="V50:W50"/>
    <mergeCell ref="V51:W51"/>
    <mergeCell ref="V52:W52"/>
    <mergeCell ref="V53:W53"/>
    <mergeCell ref="A54:B54"/>
    <mergeCell ref="K20:O20"/>
    <mergeCell ref="P20:Q20"/>
    <mergeCell ref="R20:S20"/>
    <mergeCell ref="T20:U20"/>
    <mergeCell ref="R13:S13"/>
    <mergeCell ref="T13:U13"/>
    <mergeCell ref="K16:O16"/>
    <mergeCell ref="P16:Q16"/>
    <mergeCell ref="R16:S16"/>
    <mergeCell ref="T16:U16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rowBreaks count="1" manualBreakCount="1">
    <brk id="28" max="22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SheetLayoutView="100" zoomScalePageLayoutView="0" workbookViewId="0" topLeftCell="A4">
      <selection activeCell="D10" sqref="D10:I14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 t="s">
        <v>165</v>
      </c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 t="s">
        <v>138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 t="s">
        <v>184</v>
      </c>
      <c r="L12" s="122"/>
      <c r="M12" s="122"/>
      <c r="N12" s="122"/>
      <c r="O12" s="123"/>
      <c r="P12" s="124" t="s">
        <v>185</v>
      </c>
      <c r="Q12" s="125"/>
      <c r="R12" s="126">
        <v>1</v>
      </c>
      <c r="S12" s="127"/>
      <c r="T12" s="119">
        <v>2000</v>
      </c>
      <c r="U12" s="120"/>
      <c r="V12" s="128">
        <f>IF(R12*T12=0,"",R12*T12)</f>
        <v>2000</v>
      </c>
      <c r="W12" s="129"/>
    </row>
    <row r="13" spans="1:23" s="11" customFormat="1" ht="30" customHeight="1">
      <c r="A13" s="179"/>
      <c r="B13" s="50" t="s">
        <v>112</v>
      </c>
      <c r="C13" s="164"/>
      <c r="D13" s="306" t="s">
        <v>137</v>
      </c>
      <c r="E13" s="307"/>
      <c r="F13" s="307"/>
      <c r="G13" s="307"/>
      <c r="H13" s="307"/>
      <c r="I13" s="308"/>
      <c r="J13" s="204"/>
      <c r="K13" s="121" t="s">
        <v>121</v>
      </c>
      <c r="L13" s="122"/>
      <c r="M13" s="122"/>
      <c r="N13" s="122"/>
      <c r="O13" s="123"/>
      <c r="P13" s="124" t="s">
        <v>122</v>
      </c>
      <c r="Q13" s="125"/>
      <c r="R13" s="126">
        <v>1</v>
      </c>
      <c r="S13" s="127"/>
      <c r="T13" s="119">
        <v>42</v>
      </c>
      <c r="U13" s="120"/>
      <c r="V13" s="128">
        <f aca="true" t="shared" si="0" ref="V13:V19">IF(R13*T13=0,"",R13*T13)</f>
        <v>42</v>
      </c>
      <c r="W13" s="129"/>
    </row>
    <row r="14" spans="1:23" s="11" customFormat="1" ht="30" customHeight="1">
      <c r="A14" s="180"/>
      <c r="B14" s="164"/>
      <c r="C14" s="164"/>
      <c r="D14" s="309"/>
      <c r="E14" s="310"/>
      <c r="F14" s="310"/>
      <c r="G14" s="310"/>
      <c r="H14" s="310"/>
      <c r="I14" s="311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t="shared" si="0"/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167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  <v>2042</v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33"/>
      <c r="S32" s="33"/>
      <c r="T32" s="33"/>
      <c r="U32" s="33"/>
      <c r="V32" s="34"/>
      <c r="W32" s="13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  <v>2042</v>
      </c>
      <c r="J36" s="80"/>
      <c r="K36" s="80"/>
      <c r="L36" s="80"/>
      <c r="M36" s="80"/>
      <c r="N36" s="80"/>
      <c r="O36" s="80"/>
      <c r="P36" s="80"/>
      <c r="Q36" s="81"/>
      <c r="R36" s="88" t="str">
        <f>IF(J5=0,"",J5)</f>
        <v>112學年度第1學期交通安全教育宣導-外聘鐘點費
9/5(10:00-11:00)</v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 t="str">
        <f>D12</f>
        <v>國民小學教育</v>
      </c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講課鐘點、稿費、出席審查及查詢費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79.5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19.5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8" customFormat="1" ht="44.25" customHeight="1">
      <c r="A44" s="46" t="s">
        <v>152</v>
      </c>
      <c r="B44" s="46"/>
      <c r="C44" s="46"/>
      <c r="D44" s="46" t="s">
        <v>168</v>
      </c>
      <c r="E44" s="46"/>
      <c r="F44" s="46"/>
      <c r="G44" s="46"/>
      <c r="H44" s="46" t="s">
        <v>171</v>
      </c>
      <c r="I44" s="46"/>
      <c r="J44" s="46"/>
      <c r="K44" s="46"/>
      <c r="L44" s="46" t="s">
        <v>170</v>
      </c>
      <c r="M44" s="46"/>
      <c r="N44" s="46"/>
      <c r="O44" s="46"/>
      <c r="P44" s="46"/>
      <c r="Q44" s="263" t="s">
        <v>169</v>
      </c>
      <c r="R44" s="263"/>
      <c r="S44" s="263"/>
      <c r="T44" s="263"/>
      <c r="U44" s="100" t="s">
        <v>172</v>
      </c>
      <c r="V44" s="264"/>
      <c r="W44" s="265"/>
    </row>
    <row r="45" spans="1:23" s="11" customFormat="1" ht="30" customHeight="1">
      <c r="A45" s="256">
        <v>2000</v>
      </c>
      <c r="B45" s="257"/>
      <c r="C45" s="257"/>
      <c r="D45" s="257">
        <v>0</v>
      </c>
      <c r="E45" s="257"/>
      <c r="F45" s="257"/>
      <c r="G45" s="257"/>
      <c r="H45" s="258">
        <v>0</v>
      </c>
      <c r="I45" s="258"/>
      <c r="J45" s="258"/>
      <c r="K45" s="258"/>
      <c r="L45" s="259">
        <f>IF((A45-D45-H45)=0,"",(A45-D45-H45))</f>
        <v>2000</v>
      </c>
      <c r="M45" s="259"/>
      <c r="N45" s="259"/>
      <c r="O45" s="259"/>
      <c r="P45" s="259"/>
      <c r="Q45" s="256">
        <v>42</v>
      </c>
      <c r="R45" s="256"/>
      <c r="S45" s="256"/>
      <c r="T45" s="256"/>
      <c r="U45" s="260">
        <f>IF((A45+Q45)=0,"",(A45+Q45))</f>
        <v>2042</v>
      </c>
      <c r="V45" s="261"/>
      <c r="W45" s="262"/>
    </row>
    <row r="46" spans="1:23" s="14" customFormat="1" ht="12.75" customHeight="1">
      <c r="A46" s="113" t="s">
        <v>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7" customFormat="1" ht="25.5" customHeight="1" thickBot="1">
      <c r="A47" s="248" t="s">
        <v>174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</row>
    <row r="48" spans="1:23" s="7" customFormat="1" ht="21.75" customHeight="1">
      <c r="A48" s="249" t="s">
        <v>156</v>
      </c>
      <c r="B48" s="250"/>
      <c r="C48" s="32" t="s">
        <v>47</v>
      </c>
      <c r="D48" s="251" t="s">
        <v>157</v>
      </c>
      <c r="E48" s="251"/>
      <c r="F48" s="251" t="s">
        <v>158</v>
      </c>
      <c r="G48" s="251"/>
      <c r="H48" s="251"/>
      <c r="I48" s="251"/>
      <c r="J48" s="252" t="s">
        <v>161</v>
      </c>
      <c r="K48" s="253"/>
      <c r="L48" s="253"/>
      <c r="M48" s="253"/>
      <c r="N48" s="253"/>
      <c r="O48" s="253"/>
      <c r="P48" s="253"/>
      <c r="Q48" s="254"/>
      <c r="R48" s="251" t="s">
        <v>159</v>
      </c>
      <c r="S48" s="251"/>
      <c r="T48" s="251" t="s">
        <v>4</v>
      </c>
      <c r="U48" s="250"/>
      <c r="V48" s="251" t="s">
        <v>160</v>
      </c>
      <c r="W48" s="255"/>
    </row>
    <row r="49" spans="1:23" s="7" customFormat="1" ht="21.75" customHeight="1">
      <c r="A49" s="244">
        <v>112</v>
      </c>
      <c r="B49" s="127"/>
      <c r="C49" s="35">
        <v>9</v>
      </c>
      <c r="D49" s="126">
        <v>5</v>
      </c>
      <c r="E49" s="127"/>
      <c r="F49" s="36">
        <v>10</v>
      </c>
      <c r="G49" s="36">
        <v>0</v>
      </c>
      <c r="H49" s="36">
        <v>11</v>
      </c>
      <c r="I49" s="36">
        <v>0</v>
      </c>
      <c r="J49" s="245"/>
      <c r="K49" s="122"/>
      <c r="L49" s="122"/>
      <c r="M49" s="122"/>
      <c r="N49" s="122"/>
      <c r="O49" s="122"/>
      <c r="P49" s="122"/>
      <c r="Q49" s="123"/>
      <c r="R49" s="246">
        <v>1</v>
      </c>
      <c r="S49" s="247"/>
      <c r="T49" s="246">
        <v>2000</v>
      </c>
      <c r="U49" s="247"/>
      <c r="V49" s="241">
        <f>IF(R49*T49=0,"",R49*T49)</f>
        <v>2000</v>
      </c>
      <c r="W49" s="243"/>
    </row>
    <row r="50" spans="1:23" s="7" customFormat="1" ht="21.75" customHeight="1">
      <c r="A50" s="37"/>
      <c r="B50" s="27"/>
      <c r="C50" s="35"/>
      <c r="D50" s="26"/>
      <c r="E50" s="27"/>
      <c r="F50" s="36"/>
      <c r="G50" s="36"/>
      <c r="H50" s="36"/>
      <c r="I50" s="36"/>
      <c r="J50" s="31"/>
      <c r="K50" s="24"/>
      <c r="L50" s="24"/>
      <c r="M50" s="24"/>
      <c r="N50" s="24"/>
      <c r="O50" s="24"/>
      <c r="P50" s="24"/>
      <c r="Q50" s="25"/>
      <c r="R50" s="29"/>
      <c r="S50" s="30"/>
      <c r="T50" s="29"/>
      <c r="U50" s="30"/>
      <c r="V50" s="241">
        <f>IF(R50*T50=0,"",R50*T50)</f>
      </c>
      <c r="W50" s="243"/>
    </row>
    <row r="51" spans="1:23" s="7" customFormat="1" ht="21.75" customHeight="1">
      <c r="A51" s="37"/>
      <c r="B51" s="27"/>
      <c r="C51" s="35"/>
      <c r="D51" s="26"/>
      <c r="E51" s="27"/>
      <c r="F51" s="36"/>
      <c r="G51" s="36"/>
      <c r="H51" s="36"/>
      <c r="I51" s="36"/>
      <c r="J51" s="31"/>
      <c r="K51" s="24"/>
      <c r="L51" s="24"/>
      <c r="M51" s="24"/>
      <c r="N51" s="24"/>
      <c r="O51" s="24"/>
      <c r="P51" s="24"/>
      <c r="Q51" s="25"/>
      <c r="R51" s="29"/>
      <c r="S51" s="30"/>
      <c r="T51" s="29"/>
      <c r="U51" s="30"/>
      <c r="V51" s="241">
        <f>IF(R51*T51=0,"",R51*T51)</f>
      </c>
      <c r="W51" s="243"/>
    </row>
    <row r="52" spans="1:23" s="7" customFormat="1" ht="21.75" customHeight="1">
      <c r="A52" s="234" t="s">
        <v>64</v>
      </c>
      <c r="B52" s="235"/>
      <c r="C52" s="236"/>
      <c r="D52" s="236"/>
      <c r="E52" s="236"/>
      <c r="F52" s="236"/>
      <c r="G52" s="236"/>
      <c r="H52" s="236"/>
      <c r="I52" s="237"/>
      <c r="J52" s="238"/>
      <c r="K52" s="239"/>
      <c r="L52" s="239"/>
      <c r="M52" s="239"/>
      <c r="N52" s="239"/>
      <c r="O52" s="239"/>
      <c r="P52" s="239"/>
      <c r="Q52" s="240"/>
      <c r="R52" s="241">
        <f>IF(SUM(R49:S51)=0,"",SUM(R49:S51))</f>
        <v>1</v>
      </c>
      <c r="S52" s="242"/>
      <c r="T52" s="238"/>
      <c r="U52" s="240"/>
      <c r="V52" s="241">
        <f>IF(SUM(V49:W51)=0,"",SUM(V49:W51))</f>
        <v>2000</v>
      </c>
      <c r="W52" s="243"/>
    </row>
    <row r="53" spans="1:23" s="7" customFormat="1" ht="19.5" customHeight="1">
      <c r="A53" s="297" t="s">
        <v>46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9"/>
    </row>
    <row r="54" spans="1:23" ht="19.5" customHeight="1">
      <c r="A54" s="297" t="s">
        <v>155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9"/>
    </row>
    <row r="55" spans="1:23" ht="34.5" customHeight="1">
      <c r="A55" s="300" t="s">
        <v>173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2"/>
    </row>
    <row r="56" spans="1:23" ht="39.75" customHeight="1">
      <c r="A56" s="303" t="s">
        <v>175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5"/>
    </row>
    <row r="57" spans="1:23" ht="19.5" customHeight="1" thickBot="1">
      <c r="A57" s="294" t="s">
        <v>139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</sheetData>
  <sheetProtection/>
  <mergeCells count="173"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V13:W13"/>
    <mergeCell ref="K14:O14"/>
    <mergeCell ref="P14:Q14"/>
    <mergeCell ref="R14:S14"/>
    <mergeCell ref="T14:U14"/>
    <mergeCell ref="V14:W14"/>
    <mergeCell ref="K13:O13"/>
    <mergeCell ref="P13:Q13"/>
    <mergeCell ref="A15:A18"/>
    <mergeCell ref="B15:I18"/>
    <mergeCell ref="K15:O15"/>
    <mergeCell ref="P15:Q15"/>
    <mergeCell ref="R15:S15"/>
    <mergeCell ref="T15:U15"/>
    <mergeCell ref="K18:O18"/>
    <mergeCell ref="P18:Q18"/>
    <mergeCell ref="R18:S18"/>
    <mergeCell ref="T18:U18"/>
    <mergeCell ref="V15:W15"/>
    <mergeCell ref="V16:W16"/>
    <mergeCell ref="K17:O17"/>
    <mergeCell ref="P17:Q17"/>
    <mergeCell ref="R17:S17"/>
    <mergeCell ref="T17:U17"/>
    <mergeCell ref="V17:W17"/>
    <mergeCell ref="R16:S16"/>
    <mergeCell ref="T16:U16"/>
    <mergeCell ref="V18:W18"/>
    <mergeCell ref="A19:A22"/>
    <mergeCell ref="B19:I22"/>
    <mergeCell ref="K19:O19"/>
    <mergeCell ref="P19:Q19"/>
    <mergeCell ref="R19:S19"/>
    <mergeCell ref="T19:U19"/>
    <mergeCell ref="V19:W19"/>
    <mergeCell ref="V20:W20"/>
    <mergeCell ref="K21:O21"/>
    <mergeCell ref="P21:Q21"/>
    <mergeCell ref="R21:S21"/>
    <mergeCell ref="T21:U21"/>
    <mergeCell ref="V21:W21"/>
    <mergeCell ref="K22:U22"/>
    <mergeCell ref="V22:W22"/>
    <mergeCell ref="A23:I23"/>
    <mergeCell ref="J23:R23"/>
    <mergeCell ref="S23:W23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L45:P45"/>
    <mergeCell ref="Q45:T45"/>
    <mergeCell ref="U45:W45"/>
    <mergeCell ref="A44:C44"/>
    <mergeCell ref="D44:G44"/>
    <mergeCell ref="H44:K44"/>
    <mergeCell ref="L44:P44"/>
    <mergeCell ref="Q44:T44"/>
    <mergeCell ref="U44:W44"/>
    <mergeCell ref="R49:S49"/>
    <mergeCell ref="T49:U49"/>
    <mergeCell ref="V49:W49"/>
    <mergeCell ref="F48:I48"/>
    <mergeCell ref="J48:Q48"/>
    <mergeCell ref="R48:S48"/>
    <mergeCell ref="T48:U48"/>
    <mergeCell ref="V48:W48"/>
    <mergeCell ref="A48:B48"/>
    <mergeCell ref="D48:E48"/>
    <mergeCell ref="K16:O16"/>
    <mergeCell ref="P16:Q16"/>
    <mergeCell ref="A49:B49"/>
    <mergeCell ref="D49:E49"/>
    <mergeCell ref="J49:Q49"/>
    <mergeCell ref="A45:C45"/>
    <mergeCell ref="D45:G45"/>
    <mergeCell ref="H45:K45"/>
    <mergeCell ref="J52:Q52"/>
    <mergeCell ref="R52:S52"/>
    <mergeCell ref="T52:U52"/>
    <mergeCell ref="V52:W52"/>
    <mergeCell ref="R13:S13"/>
    <mergeCell ref="T13:U13"/>
    <mergeCell ref="V50:W50"/>
    <mergeCell ref="V51:W51"/>
    <mergeCell ref="A46:W46"/>
    <mergeCell ref="A47:W47"/>
    <mergeCell ref="K20:O20"/>
    <mergeCell ref="P20:Q20"/>
    <mergeCell ref="R20:S20"/>
    <mergeCell ref="T20:U20"/>
    <mergeCell ref="A57:W57"/>
    <mergeCell ref="A53:W53"/>
    <mergeCell ref="A54:W54"/>
    <mergeCell ref="A55:W55"/>
    <mergeCell ref="A56:W56"/>
    <mergeCell ref="A52:I52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rowBreaks count="1" manualBreakCount="1">
    <brk id="28" max="22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SheetLayoutView="100" zoomScalePageLayoutView="0" workbookViewId="0" topLeftCell="A1">
      <selection activeCell="Q45" sqref="Q45:T45"/>
    </sheetView>
  </sheetViews>
  <sheetFormatPr defaultColWidth="9.00390625" defaultRowHeight="16.5"/>
  <cols>
    <col min="1" max="1" width="3.50390625" style="15" bestFit="1" customWidth="1"/>
    <col min="2" max="2" width="2.875" style="15" customWidth="1"/>
    <col min="3" max="3" width="8.50390625" style="15" bestFit="1" customWidth="1"/>
    <col min="4" max="4" width="2.75390625" style="15" customWidth="1"/>
    <col min="5" max="5" width="3.125" style="15" customWidth="1"/>
    <col min="6" max="9" width="3.625" style="15" customWidth="1"/>
    <col min="10" max="10" width="3.50390625" style="15" customWidth="1"/>
    <col min="11" max="19" width="3.125" style="15" customWidth="1"/>
    <col min="20" max="20" width="7.375" style="15" customWidth="1"/>
    <col min="21" max="21" width="3.625" style="15" customWidth="1"/>
    <col min="22" max="22" width="7.875" style="15" customWidth="1"/>
    <col min="23" max="23" width="8.875" style="15" customWidth="1"/>
    <col min="24" max="24" width="9.00390625" style="15" customWidth="1"/>
    <col min="25" max="25" width="33.50390625" style="15" customWidth="1"/>
    <col min="26" max="16384" width="9.00390625" style="15" customWidth="1"/>
  </cols>
  <sheetData>
    <row r="1" spans="1:2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9.5" customHeight="1">
      <c r="A2" s="171" t="s">
        <v>125</v>
      </c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73"/>
      <c r="S2" s="173"/>
      <c r="T2" s="173"/>
      <c r="U2" s="173"/>
      <c r="V2" s="111"/>
      <c r="W2" s="112"/>
    </row>
    <row r="3" spans="1:23" ht="19.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92">
        <f ca="1">TODAY()</f>
        <v>45177</v>
      </c>
      <c r="W3" s="192"/>
    </row>
    <row r="4" spans="1:25" s="11" customFormat="1" ht="25.5" customHeight="1">
      <c r="A4" s="181" t="s">
        <v>43</v>
      </c>
      <c r="B4" s="182"/>
      <c r="C4" s="182"/>
      <c r="D4" s="183"/>
      <c r="E4" s="184"/>
      <c r="F4" s="185"/>
      <c r="G4" s="185"/>
      <c r="H4" s="185"/>
      <c r="I4" s="186"/>
      <c r="J4" s="189" t="s">
        <v>5</v>
      </c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1"/>
      <c r="Y4" s="20"/>
    </row>
    <row r="5" spans="1:26" s="11" customFormat="1" ht="19.5" customHeight="1">
      <c r="A5" s="178" t="s">
        <v>8</v>
      </c>
      <c r="B5" s="8" t="s">
        <v>129</v>
      </c>
      <c r="C5" s="187" t="s">
        <v>126</v>
      </c>
      <c r="D5" s="188"/>
      <c r="E5" s="97" t="s">
        <v>0</v>
      </c>
      <c r="F5" s="161"/>
      <c r="G5" s="161"/>
      <c r="H5" s="161"/>
      <c r="I5" s="161"/>
      <c r="J5" s="197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Y5" s="55" t="s">
        <v>120</v>
      </c>
      <c r="Z5" s="12"/>
    </row>
    <row r="6" spans="1:26" s="11" customFormat="1" ht="19.5" customHeight="1">
      <c r="A6" s="206"/>
      <c r="B6" s="8"/>
      <c r="C6" s="208" t="s">
        <v>17</v>
      </c>
      <c r="D6" s="209"/>
      <c r="E6" s="88" t="s">
        <v>41</v>
      </c>
      <c r="F6" s="89"/>
      <c r="G6" s="89"/>
      <c r="H6" s="89"/>
      <c r="I6" s="89"/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56"/>
      <c r="Z6" s="12"/>
    </row>
    <row r="7" spans="1:26" s="11" customFormat="1" ht="19.5" customHeight="1">
      <c r="A7" s="206"/>
      <c r="B7" s="8"/>
      <c r="C7" s="167" t="s">
        <v>39</v>
      </c>
      <c r="D7" s="176"/>
      <c r="E7" s="94"/>
      <c r="F7" s="95"/>
      <c r="G7" s="95"/>
      <c r="H7" s="95"/>
      <c r="I7" s="95"/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Y7" s="56"/>
      <c r="Z7" s="12"/>
    </row>
    <row r="8" spans="1:26" s="11" customFormat="1" ht="19.5" customHeight="1">
      <c r="A8" s="206"/>
      <c r="B8" s="8"/>
      <c r="C8" s="167" t="s">
        <v>18</v>
      </c>
      <c r="D8" s="176"/>
      <c r="E8" s="97" t="s">
        <v>1</v>
      </c>
      <c r="F8" s="161"/>
      <c r="G8" s="161"/>
      <c r="H8" s="161"/>
      <c r="I8" s="161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Y8" s="56"/>
      <c r="Z8" s="12"/>
    </row>
    <row r="9" spans="1:23" s="11" customFormat="1" ht="19.5" customHeight="1">
      <c r="A9" s="207"/>
      <c r="B9" s="6"/>
      <c r="C9" s="144" t="s">
        <v>19</v>
      </c>
      <c r="D9" s="177"/>
      <c r="E9" s="193"/>
      <c r="F9" s="194"/>
      <c r="G9" s="194"/>
      <c r="H9" s="194"/>
      <c r="I9" s="19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s="11" customFormat="1" ht="15" customHeight="1">
      <c r="A10" s="178" t="s">
        <v>9</v>
      </c>
      <c r="B10" s="50" t="s">
        <v>109</v>
      </c>
      <c r="C10" s="162"/>
      <c r="D10" s="46" t="s">
        <v>110</v>
      </c>
      <c r="E10" s="213"/>
      <c r="F10" s="213"/>
      <c r="G10" s="213"/>
      <c r="H10" s="213"/>
      <c r="I10" s="213"/>
      <c r="J10" s="210" t="s">
        <v>44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s="11" customFormat="1" ht="15" customHeight="1">
      <c r="A11" s="179"/>
      <c r="B11" s="162"/>
      <c r="C11" s="162"/>
      <c r="D11" s="213"/>
      <c r="E11" s="213"/>
      <c r="F11" s="213"/>
      <c r="G11" s="213"/>
      <c r="H11" s="213"/>
      <c r="I11" s="213"/>
      <c r="J11" s="203" t="s">
        <v>42</v>
      </c>
      <c r="K11" s="97" t="s">
        <v>40</v>
      </c>
      <c r="L11" s="167"/>
      <c r="M11" s="167"/>
      <c r="N11" s="161"/>
      <c r="O11" s="161"/>
      <c r="P11" s="97" t="s">
        <v>3</v>
      </c>
      <c r="Q11" s="161"/>
      <c r="R11" s="97" t="s">
        <v>2</v>
      </c>
      <c r="S11" s="161"/>
      <c r="T11" s="97" t="s">
        <v>4</v>
      </c>
      <c r="U11" s="161"/>
      <c r="V11" s="97" t="s">
        <v>12</v>
      </c>
      <c r="W11" s="129"/>
    </row>
    <row r="12" spans="1:23" s="11" customFormat="1" ht="30" customHeight="1">
      <c r="A12" s="179"/>
      <c r="B12" s="65" t="s">
        <v>111</v>
      </c>
      <c r="C12" s="66"/>
      <c r="D12" s="100" t="s">
        <v>127</v>
      </c>
      <c r="E12" s="195"/>
      <c r="F12" s="195"/>
      <c r="G12" s="195"/>
      <c r="H12" s="195"/>
      <c r="I12" s="196"/>
      <c r="J12" s="204"/>
      <c r="K12" s="121"/>
      <c r="L12" s="122"/>
      <c r="M12" s="122"/>
      <c r="N12" s="122"/>
      <c r="O12" s="123"/>
      <c r="P12" s="124"/>
      <c r="Q12" s="125"/>
      <c r="R12" s="126"/>
      <c r="S12" s="127"/>
      <c r="T12" s="119"/>
      <c r="U12" s="120"/>
      <c r="V12" s="128">
        <f>IF(R12*T12=0,"",R12*T12)</f>
      </c>
      <c r="W12" s="129"/>
    </row>
    <row r="13" spans="1:23" s="11" customFormat="1" ht="30" customHeight="1">
      <c r="A13" s="179"/>
      <c r="B13" s="50" t="s">
        <v>112</v>
      </c>
      <c r="C13" s="164"/>
      <c r="D13" s="306" t="s">
        <v>137</v>
      </c>
      <c r="E13" s="307"/>
      <c r="F13" s="307"/>
      <c r="G13" s="307"/>
      <c r="H13" s="307"/>
      <c r="I13" s="308"/>
      <c r="J13" s="204"/>
      <c r="K13" s="121"/>
      <c r="L13" s="122"/>
      <c r="M13" s="122"/>
      <c r="N13" s="122"/>
      <c r="O13" s="123"/>
      <c r="P13" s="124"/>
      <c r="Q13" s="125"/>
      <c r="R13" s="126"/>
      <c r="S13" s="127"/>
      <c r="T13" s="119"/>
      <c r="U13" s="120"/>
      <c r="V13" s="128"/>
      <c r="W13" s="129"/>
    </row>
    <row r="14" spans="1:23" s="11" customFormat="1" ht="30" customHeight="1">
      <c r="A14" s="180"/>
      <c r="B14" s="164"/>
      <c r="C14" s="164"/>
      <c r="D14" s="309"/>
      <c r="E14" s="310"/>
      <c r="F14" s="310"/>
      <c r="G14" s="310"/>
      <c r="H14" s="310"/>
      <c r="I14" s="311"/>
      <c r="J14" s="204"/>
      <c r="K14" s="121"/>
      <c r="L14" s="122"/>
      <c r="M14" s="122"/>
      <c r="N14" s="122"/>
      <c r="O14" s="123"/>
      <c r="P14" s="124"/>
      <c r="Q14" s="125"/>
      <c r="R14" s="126"/>
      <c r="S14" s="127"/>
      <c r="T14" s="119"/>
      <c r="U14" s="120"/>
      <c r="V14" s="128">
        <f aca="true" t="shared" si="0" ref="V14:V19">IF(R14*T14=0,"",R14*T14)</f>
      </c>
      <c r="W14" s="129"/>
    </row>
    <row r="15" spans="1:23" s="11" customFormat="1" ht="30" customHeight="1">
      <c r="A15" s="178" t="s">
        <v>148</v>
      </c>
      <c r="B15" s="65"/>
      <c r="C15" s="144"/>
      <c r="D15" s="145"/>
      <c r="E15" s="145"/>
      <c r="F15" s="145"/>
      <c r="G15" s="145"/>
      <c r="H15" s="145"/>
      <c r="I15" s="146"/>
      <c r="J15" s="204"/>
      <c r="K15" s="121"/>
      <c r="L15" s="122"/>
      <c r="M15" s="122"/>
      <c r="N15" s="122"/>
      <c r="O15" s="123"/>
      <c r="P15" s="124"/>
      <c r="Q15" s="125"/>
      <c r="R15" s="126"/>
      <c r="S15" s="127"/>
      <c r="T15" s="119"/>
      <c r="U15" s="120"/>
      <c r="V15" s="128">
        <f t="shared" si="0"/>
      </c>
      <c r="W15" s="129"/>
    </row>
    <row r="16" spans="1:23" s="11" customFormat="1" ht="30" customHeight="1">
      <c r="A16" s="206"/>
      <c r="B16" s="147"/>
      <c r="C16" s="148"/>
      <c r="D16" s="149"/>
      <c r="E16" s="149"/>
      <c r="F16" s="149"/>
      <c r="G16" s="149"/>
      <c r="H16" s="149"/>
      <c r="I16" s="150"/>
      <c r="J16" s="204"/>
      <c r="K16" s="121"/>
      <c r="L16" s="122"/>
      <c r="M16" s="122"/>
      <c r="N16" s="122"/>
      <c r="O16" s="123"/>
      <c r="P16" s="124"/>
      <c r="Q16" s="125"/>
      <c r="R16" s="126"/>
      <c r="S16" s="127"/>
      <c r="T16" s="119"/>
      <c r="U16" s="120"/>
      <c r="V16" s="128">
        <f t="shared" si="0"/>
      </c>
      <c r="W16" s="129"/>
    </row>
    <row r="17" spans="1:23" s="11" customFormat="1" ht="30" customHeight="1">
      <c r="A17" s="206"/>
      <c r="B17" s="151"/>
      <c r="C17" s="149"/>
      <c r="D17" s="149"/>
      <c r="E17" s="149"/>
      <c r="F17" s="149"/>
      <c r="G17" s="149"/>
      <c r="H17" s="149"/>
      <c r="I17" s="150"/>
      <c r="J17" s="204"/>
      <c r="K17" s="121"/>
      <c r="L17" s="122"/>
      <c r="M17" s="122"/>
      <c r="N17" s="122"/>
      <c r="O17" s="123"/>
      <c r="P17" s="124"/>
      <c r="Q17" s="125"/>
      <c r="R17" s="126"/>
      <c r="S17" s="127"/>
      <c r="T17" s="119"/>
      <c r="U17" s="120"/>
      <c r="V17" s="128">
        <f t="shared" si="0"/>
      </c>
      <c r="W17" s="129"/>
    </row>
    <row r="18" spans="1:23" s="11" customFormat="1" ht="30" customHeight="1">
      <c r="A18" s="207"/>
      <c r="B18" s="152"/>
      <c r="C18" s="153"/>
      <c r="D18" s="153"/>
      <c r="E18" s="153"/>
      <c r="F18" s="153"/>
      <c r="G18" s="153"/>
      <c r="H18" s="153"/>
      <c r="I18" s="154"/>
      <c r="J18" s="204"/>
      <c r="K18" s="121"/>
      <c r="L18" s="122"/>
      <c r="M18" s="122"/>
      <c r="N18" s="122"/>
      <c r="O18" s="123"/>
      <c r="P18" s="124"/>
      <c r="Q18" s="125"/>
      <c r="R18" s="126"/>
      <c r="S18" s="127"/>
      <c r="T18" s="119"/>
      <c r="U18" s="120"/>
      <c r="V18" s="128">
        <f t="shared" si="0"/>
      </c>
      <c r="W18" s="129"/>
    </row>
    <row r="19" spans="1:23" s="11" customFormat="1" ht="30" customHeight="1">
      <c r="A19" s="178" t="s">
        <v>149</v>
      </c>
      <c r="B19" s="88" t="s">
        <v>167</v>
      </c>
      <c r="C19" s="89"/>
      <c r="D19" s="131"/>
      <c r="E19" s="131"/>
      <c r="F19" s="131"/>
      <c r="G19" s="131"/>
      <c r="H19" s="131"/>
      <c r="I19" s="132"/>
      <c r="J19" s="204"/>
      <c r="K19" s="121"/>
      <c r="L19" s="122"/>
      <c r="M19" s="122"/>
      <c r="N19" s="122"/>
      <c r="O19" s="123"/>
      <c r="P19" s="124"/>
      <c r="Q19" s="125"/>
      <c r="R19" s="126"/>
      <c r="S19" s="127"/>
      <c r="T19" s="119"/>
      <c r="U19" s="120"/>
      <c r="V19" s="128">
        <f t="shared" si="0"/>
      </c>
      <c r="W19" s="129"/>
    </row>
    <row r="20" spans="1:23" s="11" customFormat="1" ht="30" customHeight="1">
      <c r="A20" s="206"/>
      <c r="B20" s="139"/>
      <c r="C20" s="134"/>
      <c r="D20" s="134"/>
      <c r="E20" s="134"/>
      <c r="F20" s="134"/>
      <c r="G20" s="134"/>
      <c r="H20" s="134"/>
      <c r="I20" s="135"/>
      <c r="J20" s="204"/>
      <c r="K20" s="121"/>
      <c r="L20" s="122"/>
      <c r="M20" s="122"/>
      <c r="N20" s="122"/>
      <c r="O20" s="123"/>
      <c r="P20" s="124"/>
      <c r="Q20" s="125"/>
      <c r="R20" s="126"/>
      <c r="S20" s="127"/>
      <c r="T20" s="119"/>
      <c r="U20" s="120"/>
      <c r="V20" s="128">
        <f>IF(R20*T20=0,"",R20*T20)</f>
      </c>
      <c r="W20" s="129"/>
    </row>
    <row r="21" spans="1:23" s="11" customFormat="1" ht="30" customHeight="1">
      <c r="A21" s="206"/>
      <c r="B21" s="139"/>
      <c r="C21" s="134"/>
      <c r="D21" s="134"/>
      <c r="E21" s="134"/>
      <c r="F21" s="134"/>
      <c r="G21" s="134"/>
      <c r="H21" s="134"/>
      <c r="I21" s="135"/>
      <c r="J21" s="204"/>
      <c r="K21" s="121"/>
      <c r="L21" s="122"/>
      <c r="M21" s="122"/>
      <c r="N21" s="122"/>
      <c r="O21" s="123"/>
      <c r="P21" s="124"/>
      <c r="Q21" s="125"/>
      <c r="R21" s="126"/>
      <c r="S21" s="127"/>
      <c r="T21" s="119"/>
      <c r="U21" s="120"/>
      <c r="V21" s="128">
        <f>IF(R21*T21=0,"",R21*T21)</f>
      </c>
      <c r="W21" s="129"/>
    </row>
    <row r="22" spans="1:23" s="11" customFormat="1" ht="30" customHeight="1">
      <c r="A22" s="206"/>
      <c r="B22" s="140"/>
      <c r="C22" s="141"/>
      <c r="D22" s="141"/>
      <c r="E22" s="141"/>
      <c r="F22" s="141"/>
      <c r="G22" s="141"/>
      <c r="H22" s="141"/>
      <c r="I22" s="142"/>
      <c r="J22" s="205"/>
      <c r="K22" s="168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28">
        <f>IF(SUM(V12:W21)=0,"",SUM(V12:W21))</f>
      </c>
      <c r="W22" s="129"/>
    </row>
    <row r="23" spans="1:23" s="11" customFormat="1" ht="42" customHeight="1">
      <c r="A23" s="160" t="s">
        <v>32</v>
      </c>
      <c r="B23" s="51"/>
      <c r="C23" s="51"/>
      <c r="D23" s="51"/>
      <c r="E23" s="51"/>
      <c r="F23" s="51"/>
      <c r="G23" s="51"/>
      <c r="H23" s="51"/>
      <c r="I23" s="51"/>
      <c r="J23" s="46" t="s">
        <v>10</v>
      </c>
      <c r="K23" s="51"/>
      <c r="L23" s="51"/>
      <c r="M23" s="51"/>
      <c r="N23" s="51"/>
      <c r="O23" s="51"/>
      <c r="P23" s="51"/>
      <c r="Q23" s="51"/>
      <c r="R23" s="51"/>
      <c r="S23" s="46" t="s">
        <v>6</v>
      </c>
      <c r="T23" s="46"/>
      <c r="U23" s="46"/>
      <c r="V23" s="46"/>
      <c r="W23" s="143"/>
    </row>
    <row r="24" spans="1:23" s="11" customFormat="1" ht="42" customHeight="1">
      <c r="A24" s="130" t="s">
        <v>150</v>
      </c>
      <c r="B24" s="89"/>
      <c r="C24" s="89"/>
      <c r="D24" s="131"/>
      <c r="E24" s="131"/>
      <c r="F24" s="131"/>
      <c r="G24" s="131"/>
      <c r="H24" s="131"/>
      <c r="I24" s="132"/>
      <c r="J24" s="155" t="s">
        <v>113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8"/>
    </row>
    <row r="25" spans="1:23" s="11" customFormat="1" ht="42" customHeight="1">
      <c r="A25" s="133"/>
      <c r="B25" s="92"/>
      <c r="C25" s="92"/>
      <c r="D25" s="134"/>
      <c r="E25" s="134"/>
      <c r="F25" s="134"/>
      <c r="G25" s="134"/>
      <c r="H25" s="134"/>
      <c r="I25" s="13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8"/>
    </row>
    <row r="26" spans="1:23" s="11" customFormat="1" ht="42" customHeight="1">
      <c r="A26" s="133"/>
      <c r="B26" s="92"/>
      <c r="C26" s="92"/>
      <c r="D26" s="134"/>
      <c r="E26" s="134"/>
      <c r="F26" s="134"/>
      <c r="G26" s="134"/>
      <c r="H26" s="134"/>
      <c r="I26" s="13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8"/>
    </row>
    <row r="27" spans="1:23" s="11" customFormat="1" ht="1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9"/>
    </row>
    <row r="28" spans="1:23" s="11" customFormat="1" ht="27.75" customHeight="1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1" customFormat="1" ht="16.5" customHeight="1">
      <c r="A29" s="45" t="s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1" customFormat="1" ht="31.5" customHeight="1">
      <c r="A30" s="48" t="s">
        <v>128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11" customFormat="1" ht="18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  <c r="K31" s="13"/>
      <c r="L31" s="13"/>
      <c r="O31" s="5"/>
      <c r="P31" s="1"/>
      <c r="Q31" s="13"/>
      <c r="R31" s="13"/>
      <c r="S31" s="13"/>
      <c r="T31" s="13"/>
      <c r="U31" s="13"/>
      <c r="V31" s="13"/>
      <c r="W31" s="13"/>
    </row>
    <row r="32" spans="1:23" s="11" customFormat="1" ht="19.5" customHeight="1">
      <c r="A32" s="50" t="s">
        <v>16</v>
      </c>
      <c r="B32" s="50"/>
      <c r="C32" s="50"/>
      <c r="D32" s="50"/>
      <c r="E32" s="51"/>
      <c r="F32" s="51"/>
      <c r="G32" s="51"/>
      <c r="H32" s="51"/>
      <c r="I32" s="13"/>
      <c r="J32" s="5" t="s">
        <v>153</v>
      </c>
      <c r="K32" s="52" t="s">
        <v>154</v>
      </c>
      <c r="L32" s="53"/>
      <c r="M32" s="53"/>
      <c r="N32" s="53"/>
      <c r="O32" s="53"/>
      <c r="P32" s="53"/>
      <c r="Q32" s="53"/>
      <c r="R32" s="33"/>
      <c r="S32" s="33"/>
      <c r="T32" s="33"/>
      <c r="U32" s="33"/>
      <c r="V32" s="34"/>
      <c r="W32" s="13"/>
    </row>
    <row r="33" spans="1:23" s="11" customFormat="1" ht="19.5" customHeight="1">
      <c r="A33" s="50" t="s">
        <v>33</v>
      </c>
      <c r="B33" s="50"/>
      <c r="C33" s="50"/>
      <c r="D33" s="50"/>
      <c r="E33" s="51"/>
      <c r="F33" s="51"/>
      <c r="G33" s="51"/>
      <c r="H33" s="51"/>
      <c r="I33" s="13"/>
      <c r="J33" s="13"/>
      <c r="K33" s="13"/>
      <c r="L33" s="13"/>
      <c r="M33" s="13"/>
      <c r="N33" s="13"/>
      <c r="O33" s="13"/>
      <c r="P33" s="13"/>
      <c r="Q33" s="13"/>
      <c r="R33" s="63" t="s">
        <v>31</v>
      </c>
      <c r="S33" s="63"/>
      <c r="T33" s="63"/>
      <c r="U33" s="63"/>
      <c r="V33" s="13"/>
      <c r="W33" s="13"/>
    </row>
    <row r="34" spans="1:23" s="11" customFormat="1" ht="18" customHeight="1">
      <c r="A34" s="46" t="s">
        <v>20</v>
      </c>
      <c r="B34" s="46"/>
      <c r="C34" s="46" t="s">
        <v>21</v>
      </c>
      <c r="D34" s="46"/>
      <c r="E34" s="64">
        <f>(YEAR(V3))-1911</f>
        <v>112</v>
      </c>
      <c r="F34" s="64"/>
      <c r="G34" s="64"/>
      <c r="H34" s="64"/>
      <c r="I34" s="50" t="s">
        <v>29</v>
      </c>
      <c r="J34" s="50"/>
      <c r="K34" s="50"/>
      <c r="L34" s="50"/>
      <c r="M34" s="50"/>
      <c r="N34" s="50"/>
      <c r="O34" s="50"/>
      <c r="P34" s="50"/>
      <c r="Q34" s="50"/>
      <c r="R34" s="46" t="s">
        <v>30</v>
      </c>
      <c r="S34" s="46"/>
      <c r="T34" s="46"/>
      <c r="U34" s="46"/>
      <c r="V34" s="46"/>
      <c r="W34" s="46"/>
    </row>
    <row r="35" spans="1:23" s="11" customFormat="1" ht="16.5">
      <c r="A35" s="46"/>
      <c r="B35" s="46"/>
      <c r="C35" s="47" t="s">
        <v>22</v>
      </c>
      <c r="D35" s="47"/>
      <c r="E35" s="47"/>
      <c r="F35" s="47"/>
      <c r="G35" s="47"/>
      <c r="H35" s="47"/>
      <c r="I35" s="9" t="s">
        <v>23</v>
      </c>
      <c r="J35" s="9" t="s">
        <v>25</v>
      </c>
      <c r="K35" s="9" t="s">
        <v>26</v>
      </c>
      <c r="L35" s="9" t="s">
        <v>27</v>
      </c>
      <c r="M35" s="9" t="s">
        <v>24</v>
      </c>
      <c r="N35" s="9" t="s">
        <v>25</v>
      </c>
      <c r="O35" s="9" t="s">
        <v>26</v>
      </c>
      <c r="P35" s="9" t="s">
        <v>27</v>
      </c>
      <c r="Q35" s="9" t="s">
        <v>28</v>
      </c>
      <c r="R35" s="46"/>
      <c r="S35" s="46"/>
      <c r="T35" s="46"/>
      <c r="U35" s="46"/>
      <c r="V35" s="46"/>
      <c r="W35" s="46"/>
    </row>
    <row r="36" spans="1:25" s="11" customFormat="1" ht="19.5" customHeight="1">
      <c r="A36" s="72"/>
      <c r="B36" s="73"/>
      <c r="C36" s="76" t="str">
        <f>D10</f>
        <v>國民教育計畫</v>
      </c>
      <c r="D36" s="77"/>
      <c r="E36" s="77"/>
      <c r="F36" s="77"/>
      <c r="G36" s="77"/>
      <c r="H36" s="78"/>
      <c r="I36" s="79">
        <f>IF(V22=0,"",V22)</f>
      </c>
      <c r="J36" s="80"/>
      <c r="K36" s="80"/>
      <c r="L36" s="80"/>
      <c r="M36" s="80"/>
      <c r="N36" s="80"/>
      <c r="O36" s="80"/>
      <c r="P36" s="80"/>
      <c r="Q36" s="81"/>
      <c r="R36" s="88">
        <f>IF(J5=0,"",J5)</f>
      </c>
      <c r="S36" s="89"/>
      <c r="T36" s="89"/>
      <c r="U36" s="89"/>
      <c r="V36" s="89"/>
      <c r="W36" s="90"/>
      <c r="Y36" s="55" t="s">
        <v>120</v>
      </c>
    </row>
    <row r="37" spans="1:25" s="11" customFormat="1" ht="19.5" customHeight="1">
      <c r="A37" s="57"/>
      <c r="B37" s="74"/>
      <c r="C37" s="57"/>
      <c r="D37" s="58"/>
      <c r="E37" s="58"/>
      <c r="F37" s="58"/>
      <c r="G37" s="58"/>
      <c r="H37" s="59"/>
      <c r="I37" s="82"/>
      <c r="J37" s="83"/>
      <c r="K37" s="83"/>
      <c r="L37" s="83"/>
      <c r="M37" s="83"/>
      <c r="N37" s="83"/>
      <c r="O37" s="83"/>
      <c r="P37" s="83"/>
      <c r="Q37" s="84"/>
      <c r="R37" s="91"/>
      <c r="S37" s="92"/>
      <c r="T37" s="92"/>
      <c r="U37" s="92"/>
      <c r="V37" s="92"/>
      <c r="W37" s="93"/>
      <c r="Y37" s="56"/>
    </row>
    <row r="38" spans="1:25" s="11" customFormat="1" ht="34.5" customHeight="1">
      <c r="A38" s="60"/>
      <c r="B38" s="75"/>
      <c r="C38" s="60" t="str">
        <f>IF(D13=0,"",D13)</f>
        <v>講課鐘點、稿費、出席審查及查詢費</v>
      </c>
      <c r="D38" s="61"/>
      <c r="E38" s="61"/>
      <c r="F38" s="61"/>
      <c r="G38" s="61"/>
      <c r="H38" s="62"/>
      <c r="I38" s="85"/>
      <c r="J38" s="86"/>
      <c r="K38" s="86"/>
      <c r="L38" s="86"/>
      <c r="M38" s="86"/>
      <c r="N38" s="86"/>
      <c r="O38" s="86"/>
      <c r="P38" s="86"/>
      <c r="Q38" s="87"/>
      <c r="R38" s="94"/>
      <c r="S38" s="95"/>
      <c r="T38" s="95"/>
      <c r="U38" s="95"/>
      <c r="V38" s="95"/>
      <c r="W38" s="96"/>
      <c r="Y38" s="56"/>
    </row>
    <row r="39" spans="1:25" s="11" customFormat="1" ht="4.5" customHeight="1">
      <c r="A39" s="4"/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56"/>
    </row>
    <row r="40" spans="1:23" s="11" customFormat="1" ht="33" customHeight="1">
      <c r="A40" s="114" t="s">
        <v>95</v>
      </c>
      <c r="B40" s="115"/>
      <c r="C40" s="115"/>
      <c r="D40" s="115"/>
      <c r="E40" s="115"/>
      <c r="F40" s="115"/>
      <c r="G40" s="115"/>
      <c r="H40" s="116"/>
      <c r="I40" s="114" t="s">
        <v>96</v>
      </c>
      <c r="J40" s="117"/>
      <c r="K40" s="117"/>
      <c r="L40" s="117"/>
      <c r="M40" s="117"/>
      <c r="N40" s="117"/>
      <c r="O40" s="118"/>
      <c r="P40" s="114" t="s">
        <v>97</v>
      </c>
      <c r="Q40" s="117"/>
      <c r="R40" s="117"/>
      <c r="S40" s="117"/>
      <c r="T40" s="118"/>
      <c r="U40" s="114" t="s">
        <v>98</v>
      </c>
      <c r="V40" s="117"/>
      <c r="W40" s="118"/>
    </row>
    <row r="41" spans="1:23" s="11" customFormat="1" ht="79.5" customHeight="1">
      <c r="A41" s="65"/>
      <c r="B41" s="66"/>
      <c r="C41" s="66"/>
      <c r="D41" s="67"/>
      <c r="E41" s="67"/>
      <c r="F41" s="67"/>
      <c r="G41" s="67"/>
      <c r="H41" s="68"/>
      <c r="I41" s="100"/>
      <c r="J41" s="98"/>
      <c r="K41" s="98"/>
      <c r="L41" s="98"/>
      <c r="M41" s="98"/>
      <c r="N41" s="98"/>
      <c r="O41" s="99"/>
      <c r="P41" s="72"/>
      <c r="Q41" s="67"/>
      <c r="R41" s="67"/>
      <c r="S41" s="67"/>
      <c r="T41" s="68"/>
      <c r="U41" s="72"/>
      <c r="V41" s="67"/>
      <c r="W41" s="68"/>
    </row>
    <row r="42" spans="1:23" s="11" customFormat="1" ht="19.5" customHeight="1">
      <c r="A42" s="97" t="s">
        <v>99</v>
      </c>
      <c r="B42" s="98"/>
      <c r="C42" s="98"/>
      <c r="D42" s="98"/>
      <c r="E42" s="98"/>
      <c r="F42" s="98"/>
      <c r="G42" s="98"/>
      <c r="H42" s="99"/>
      <c r="I42" s="100" t="s">
        <v>100</v>
      </c>
      <c r="J42" s="98"/>
      <c r="K42" s="98"/>
      <c r="L42" s="98"/>
      <c r="M42" s="98"/>
      <c r="N42" s="98"/>
      <c r="O42" s="99"/>
      <c r="P42" s="100" t="s">
        <v>101</v>
      </c>
      <c r="Q42" s="98"/>
      <c r="R42" s="98"/>
      <c r="S42" s="98"/>
      <c r="T42" s="98"/>
      <c r="U42" s="100" t="s">
        <v>102</v>
      </c>
      <c r="V42" s="98"/>
      <c r="W42" s="99"/>
    </row>
    <row r="43" spans="1:23" s="11" customFormat="1" ht="39.75" customHeight="1">
      <c r="A43" s="101"/>
      <c r="B43" s="102"/>
      <c r="C43" s="102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8"/>
      <c r="R43" s="108"/>
      <c r="S43" s="108"/>
      <c r="T43" s="109"/>
      <c r="U43" s="110"/>
      <c r="V43" s="105"/>
      <c r="W43" s="106"/>
    </row>
    <row r="44" spans="1:23" s="18" customFormat="1" ht="44.25" customHeight="1">
      <c r="A44" s="46" t="s">
        <v>152</v>
      </c>
      <c r="B44" s="46"/>
      <c r="C44" s="46"/>
      <c r="D44" s="46" t="s">
        <v>168</v>
      </c>
      <c r="E44" s="46"/>
      <c r="F44" s="46"/>
      <c r="G44" s="46"/>
      <c r="H44" s="46" t="s">
        <v>171</v>
      </c>
      <c r="I44" s="46"/>
      <c r="J44" s="46"/>
      <c r="K44" s="46"/>
      <c r="L44" s="46" t="s">
        <v>170</v>
      </c>
      <c r="M44" s="46"/>
      <c r="N44" s="46"/>
      <c r="O44" s="46"/>
      <c r="P44" s="46"/>
      <c r="Q44" s="263" t="s">
        <v>169</v>
      </c>
      <c r="R44" s="263"/>
      <c r="S44" s="263"/>
      <c r="T44" s="263"/>
      <c r="U44" s="100" t="s">
        <v>172</v>
      </c>
      <c r="V44" s="264"/>
      <c r="W44" s="265"/>
    </row>
    <row r="45" spans="1:23" s="11" customFormat="1" ht="24.75" customHeight="1">
      <c r="A45" s="256"/>
      <c r="B45" s="257"/>
      <c r="C45" s="257"/>
      <c r="D45" s="257"/>
      <c r="E45" s="257"/>
      <c r="F45" s="257"/>
      <c r="G45" s="257"/>
      <c r="H45" s="258"/>
      <c r="I45" s="258"/>
      <c r="J45" s="258"/>
      <c r="K45" s="258"/>
      <c r="L45" s="259">
        <f>IF((A45-D45-H45)=0,"",(A45-D45-H45))</f>
      </c>
      <c r="M45" s="259"/>
      <c r="N45" s="259"/>
      <c r="O45" s="259"/>
      <c r="P45" s="259"/>
      <c r="Q45" s="256"/>
      <c r="R45" s="256"/>
      <c r="S45" s="256"/>
      <c r="T45" s="256"/>
      <c r="U45" s="260">
        <f>IF((A45+Q45)=0,"",(A45+Q45))</f>
      </c>
      <c r="V45" s="261"/>
      <c r="W45" s="262"/>
    </row>
    <row r="46" spans="1:23" s="14" customFormat="1" ht="16.5" customHeight="1" thickBot="1">
      <c r="A46" s="113" t="s">
        <v>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s="7" customFormat="1" ht="25.5" customHeight="1">
      <c r="A47" s="319" t="s">
        <v>205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1"/>
    </row>
    <row r="48" spans="1:23" s="7" customFormat="1" ht="28.5" customHeight="1">
      <c r="A48" s="322" t="s">
        <v>206</v>
      </c>
      <c r="B48" s="323"/>
      <c r="C48" s="323"/>
      <c r="D48" s="298">
        <f>J5</f>
        <v>0</v>
      </c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5"/>
    </row>
    <row r="49" spans="1:23" s="7" customFormat="1" ht="27.75" customHeight="1">
      <c r="A49" s="326" t="s">
        <v>207</v>
      </c>
      <c r="B49" s="327"/>
      <c r="C49" s="327"/>
      <c r="D49" s="328">
        <f>L45</f>
      </c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298"/>
      <c r="U49" s="312"/>
      <c r="V49" s="312"/>
      <c r="W49" s="313"/>
    </row>
    <row r="50" spans="1:23" s="7" customFormat="1" ht="21.75" customHeight="1">
      <c r="A50" s="297" t="s">
        <v>46</v>
      </c>
      <c r="B50" s="298"/>
      <c r="C50" s="298" t="s">
        <v>47</v>
      </c>
      <c r="D50" s="298" t="s">
        <v>157</v>
      </c>
      <c r="E50" s="298"/>
      <c r="F50" s="298" t="s">
        <v>158</v>
      </c>
      <c r="G50" s="298"/>
      <c r="H50" s="298"/>
      <c r="I50" s="298"/>
      <c r="J50" s="298" t="s">
        <v>161</v>
      </c>
      <c r="K50" s="298"/>
      <c r="L50" s="298"/>
      <c r="M50" s="298"/>
      <c r="N50" s="298"/>
      <c r="O50" s="298"/>
      <c r="P50" s="298"/>
      <c r="Q50" s="298"/>
      <c r="R50" s="298" t="s">
        <v>185</v>
      </c>
      <c r="S50" s="298"/>
      <c r="T50" s="298" t="s">
        <v>4</v>
      </c>
      <c r="U50" s="298"/>
      <c r="V50" s="298" t="s">
        <v>160</v>
      </c>
      <c r="W50" s="299"/>
    </row>
    <row r="51" spans="1:23" s="7" customFormat="1" ht="21.75" customHeight="1">
      <c r="A51" s="314"/>
      <c r="B51" s="315"/>
      <c r="C51" s="316"/>
      <c r="D51" s="316"/>
      <c r="E51" s="316"/>
      <c r="F51" s="316"/>
      <c r="G51" s="316"/>
      <c r="H51" s="316"/>
      <c r="I51" s="316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</row>
    <row r="52" spans="1:23" s="7" customFormat="1" ht="19.5" customHeight="1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9"/>
    </row>
    <row r="53" spans="1:23" ht="19.5" customHeight="1">
      <c r="A53" s="297" t="s">
        <v>155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9"/>
    </row>
    <row r="54" spans="1:23" ht="34.5" customHeight="1">
      <c r="A54" s="300" t="s">
        <v>173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2"/>
    </row>
    <row r="55" spans="1:23" ht="34.5" customHeight="1">
      <c r="A55" s="300" t="s">
        <v>209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3"/>
    </row>
    <row r="56" spans="1:23" ht="39.75" customHeight="1">
      <c r="A56" s="303" t="s">
        <v>208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5"/>
    </row>
    <row r="57" spans="1:23" ht="33" customHeight="1" thickBot="1">
      <c r="A57" s="294" t="s">
        <v>139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6"/>
    </row>
    <row r="58" spans="4:23" ht="16.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4:23" ht="16.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4:23" ht="16.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4:23" ht="16.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4:23" ht="16.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</sheetData>
  <sheetProtection/>
  <mergeCells count="161">
    <mergeCell ref="A45:C45"/>
    <mergeCell ref="D45:G45"/>
    <mergeCell ref="H45:K45"/>
    <mergeCell ref="L45:P45"/>
    <mergeCell ref="Q45:T45"/>
    <mergeCell ref="U45:W45"/>
    <mergeCell ref="A44:C44"/>
    <mergeCell ref="D44:G44"/>
    <mergeCell ref="H44:K44"/>
    <mergeCell ref="L44:P44"/>
    <mergeCell ref="Q44:T44"/>
    <mergeCell ref="U44:W44"/>
    <mergeCell ref="A1:W1"/>
    <mergeCell ref="A2:U3"/>
    <mergeCell ref="V2:W2"/>
    <mergeCell ref="V3:W3"/>
    <mergeCell ref="A4:D4"/>
    <mergeCell ref="E4:I4"/>
    <mergeCell ref="J4:W4"/>
    <mergeCell ref="A5:A9"/>
    <mergeCell ref="C5:D5"/>
    <mergeCell ref="E5:I5"/>
    <mergeCell ref="J5:W9"/>
    <mergeCell ref="Y5:Y8"/>
    <mergeCell ref="C6:D6"/>
    <mergeCell ref="E6:I7"/>
    <mergeCell ref="C7:D7"/>
    <mergeCell ref="C8:D8"/>
    <mergeCell ref="E8:I8"/>
    <mergeCell ref="C9:D9"/>
    <mergeCell ref="E9:I9"/>
    <mergeCell ref="A10:A14"/>
    <mergeCell ref="B10:C11"/>
    <mergeCell ref="D10:I11"/>
    <mergeCell ref="J10:W10"/>
    <mergeCell ref="J11:J22"/>
    <mergeCell ref="K11:O11"/>
    <mergeCell ref="P11:Q11"/>
    <mergeCell ref="R11:S11"/>
    <mergeCell ref="T11:U11"/>
    <mergeCell ref="V11:W11"/>
    <mergeCell ref="B12:C12"/>
    <mergeCell ref="D12:I12"/>
    <mergeCell ref="K12:O12"/>
    <mergeCell ref="P12:Q12"/>
    <mergeCell ref="R12:S12"/>
    <mergeCell ref="T12:U12"/>
    <mergeCell ref="V12:W12"/>
    <mergeCell ref="B13:C14"/>
    <mergeCell ref="D13:I14"/>
    <mergeCell ref="K13:O13"/>
    <mergeCell ref="P13:Q13"/>
    <mergeCell ref="R13:S13"/>
    <mergeCell ref="T13:U13"/>
    <mergeCell ref="V13:W13"/>
    <mergeCell ref="K14:O14"/>
    <mergeCell ref="P14:Q14"/>
    <mergeCell ref="R14:S14"/>
    <mergeCell ref="T14:U14"/>
    <mergeCell ref="V14:W14"/>
    <mergeCell ref="A15:A18"/>
    <mergeCell ref="B15:I18"/>
    <mergeCell ref="K15:O15"/>
    <mergeCell ref="P15:Q15"/>
    <mergeCell ref="R15:S15"/>
    <mergeCell ref="T15:U15"/>
    <mergeCell ref="K17:O17"/>
    <mergeCell ref="P17:Q17"/>
    <mergeCell ref="R17:S17"/>
    <mergeCell ref="T17:U17"/>
    <mergeCell ref="V15:W15"/>
    <mergeCell ref="K16:O16"/>
    <mergeCell ref="P16:Q16"/>
    <mergeCell ref="R16:S16"/>
    <mergeCell ref="T16:U16"/>
    <mergeCell ref="V16:W16"/>
    <mergeCell ref="R21:S21"/>
    <mergeCell ref="T21:U21"/>
    <mergeCell ref="V17:W17"/>
    <mergeCell ref="K18:O18"/>
    <mergeCell ref="P18:Q18"/>
    <mergeCell ref="R18:S18"/>
    <mergeCell ref="T18:U18"/>
    <mergeCell ref="V18:W18"/>
    <mergeCell ref="V19:W19"/>
    <mergeCell ref="K20:O20"/>
    <mergeCell ref="P20:Q20"/>
    <mergeCell ref="R20:S20"/>
    <mergeCell ref="T20:U20"/>
    <mergeCell ref="V20:W20"/>
    <mergeCell ref="K19:O19"/>
    <mergeCell ref="P19:Q19"/>
    <mergeCell ref="R19:S19"/>
    <mergeCell ref="T19:U19"/>
    <mergeCell ref="V21:W21"/>
    <mergeCell ref="K22:U22"/>
    <mergeCell ref="V22:W22"/>
    <mergeCell ref="A23:I23"/>
    <mergeCell ref="J23:R23"/>
    <mergeCell ref="S23:W23"/>
    <mergeCell ref="A19:A22"/>
    <mergeCell ref="B19:I22"/>
    <mergeCell ref="K21:O21"/>
    <mergeCell ref="P21:Q21"/>
    <mergeCell ref="A24:I27"/>
    <mergeCell ref="J24:R27"/>
    <mergeCell ref="S24:W27"/>
    <mergeCell ref="A28:N28"/>
    <mergeCell ref="O28:W28"/>
    <mergeCell ref="A29:W29"/>
    <mergeCell ref="A30:W30"/>
    <mergeCell ref="A32:D32"/>
    <mergeCell ref="E32:H32"/>
    <mergeCell ref="K32:Q32"/>
    <mergeCell ref="A33:D33"/>
    <mergeCell ref="E33:H33"/>
    <mergeCell ref="R33:U33"/>
    <mergeCell ref="A34:B35"/>
    <mergeCell ref="C34:D34"/>
    <mergeCell ref="E34:H34"/>
    <mergeCell ref="I34:Q34"/>
    <mergeCell ref="R34:W35"/>
    <mergeCell ref="C35:H35"/>
    <mergeCell ref="A36:B38"/>
    <mergeCell ref="C36:H36"/>
    <mergeCell ref="I36:Q38"/>
    <mergeCell ref="R36:W38"/>
    <mergeCell ref="Y36:Y39"/>
    <mergeCell ref="C37:H37"/>
    <mergeCell ref="C38:H38"/>
    <mergeCell ref="A40:H40"/>
    <mergeCell ref="I40:O40"/>
    <mergeCell ref="P40:T40"/>
    <mergeCell ref="U40:W40"/>
    <mergeCell ref="A41:H41"/>
    <mergeCell ref="I41:O41"/>
    <mergeCell ref="P41:T41"/>
    <mergeCell ref="U41:W41"/>
    <mergeCell ref="A42:H42"/>
    <mergeCell ref="I42:O42"/>
    <mergeCell ref="P42:T42"/>
    <mergeCell ref="U42:W42"/>
    <mergeCell ref="A43:H43"/>
    <mergeCell ref="I43:O43"/>
    <mergeCell ref="P43:T43"/>
    <mergeCell ref="U43:W43"/>
    <mergeCell ref="A55:W55"/>
    <mergeCell ref="A56:W56"/>
    <mergeCell ref="A57:W57"/>
    <mergeCell ref="A46:W46"/>
    <mergeCell ref="A47:W47"/>
    <mergeCell ref="A48:C48"/>
    <mergeCell ref="D48:W48"/>
    <mergeCell ref="A49:C49"/>
    <mergeCell ref="D49:S49"/>
    <mergeCell ref="T49:W49"/>
    <mergeCell ref="A50:W50"/>
    <mergeCell ref="A51:W51"/>
    <mergeCell ref="A52:W52"/>
    <mergeCell ref="A53:W53"/>
    <mergeCell ref="A54:W54"/>
  </mergeCells>
  <printOptions horizontalCentered="1"/>
  <pageMargins left="0.3937007874015748" right="0.3937007874015748" top="0.6299212598425197" bottom="0.7086614173228347" header="0.5118110236220472" footer="0.35433070866141736"/>
  <pageSetup blackAndWhite="1" fitToHeight="0" horizontalDpi="600" verticalDpi="600" orientation="portrait" paperSize="9" r:id="rId4"/>
  <rowBreaks count="1" manualBreakCount="1">
    <brk id="28" max="2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Administrator</cp:lastModifiedBy>
  <cp:lastPrinted>2023-09-07T23:13:24Z</cp:lastPrinted>
  <dcterms:created xsi:type="dcterms:W3CDTF">2004-10-19T05:34:30Z</dcterms:created>
  <dcterms:modified xsi:type="dcterms:W3CDTF">2023-09-07T23:15:00Z</dcterms:modified>
  <cp:category/>
  <cp:version/>
  <cp:contentType/>
  <cp:contentStatus/>
</cp:coreProperties>
</file>